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60" windowHeight="6525" firstSheet="2" activeTab="2"/>
  </bookViews>
  <sheets>
    <sheet name="VXXXXX" sheetId="1" state="veryHidden" r:id="rId1"/>
    <sheet name="보고서(총괄)" sheetId="2" r:id="rId2"/>
    <sheet name="물품증감및현재액보고서-1" sheetId="3" r:id="rId3"/>
    <sheet name="물품증감및현재액보고서-2" sheetId="4" r:id="rId4"/>
    <sheet name="증감사유별 내역" sheetId="5" r:id="rId5"/>
  </sheets>
  <definedNames>
    <definedName name="_xlnm.Print_Titles" localSheetId="2">'물품증감및현재액보고서-1'!$12:$14</definedName>
  </definedNames>
  <calcPr fullCalcOnLoad="1"/>
</workbook>
</file>

<file path=xl/sharedStrings.xml><?xml version="1.0" encoding="utf-8"?>
<sst xmlns="http://schemas.openxmlformats.org/spreadsheetml/2006/main" count="315" uniqueCount="79">
  <si>
    <t>수량</t>
  </si>
  <si>
    <t>금액</t>
  </si>
  <si>
    <t>합  계</t>
  </si>
  <si>
    <t>⑥
내용
연수</t>
  </si>
  <si>
    <t>⑧
전년도말
현 재 액</t>
  </si>
  <si>
    <t>⑨당해년도물품 증,감 실적</t>
  </si>
  <si>
    <t>⑩취      득</t>
  </si>
  <si>
    <t>①연번</t>
  </si>
  <si>
    <t>버스</t>
  </si>
  <si>
    <t>복사기</t>
  </si>
  <si>
    <t>비디오편집기</t>
  </si>
  <si>
    <t>비디오프로젝터</t>
  </si>
  <si>
    <t>디지털비디오레코더</t>
  </si>
  <si>
    <t>건조캐비닛또는오븐</t>
  </si>
  <si>
    <t>실체현미경</t>
  </si>
  <si>
    <t>노트북컴퓨터</t>
  </si>
  <si>
    <t>분광광도계</t>
  </si>
  <si>
    <t>대</t>
  </si>
  <si>
    <t>조</t>
  </si>
  <si>
    <t>(단위:개,원)</t>
  </si>
  <si>
    <t>④단위</t>
  </si>
  <si>
    <t>⑤정수</t>
  </si>
  <si>
    <t xml:space="preserve">③품   명
</t>
  </si>
  <si>
    <t>⑦구분</t>
  </si>
  <si>
    <t>2. 증감사유별 내역</t>
  </si>
  <si>
    <t>(단위 : 개, 원)</t>
  </si>
  <si>
    <t>전년도말 현재액</t>
  </si>
  <si>
    <t>당해년도 증 · 감</t>
  </si>
  <si>
    <t>당해년도말 현재액</t>
  </si>
  <si>
    <t>수량</t>
  </si>
  <si>
    <t>금액</t>
  </si>
  <si>
    <t>증</t>
  </si>
  <si>
    <t>감</t>
  </si>
  <si>
    <t>증감</t>
  </si>
  <si>
    <t>계</t>
  </si>
  <si>
    <t>구매</t>
  </si>
  <si>
    <t>관리전환</t>
  </si>
  <si>
    <t>양여</t>
  </si>
  <si>
    <t>기타</t>
  </si>
  <si>
    <t>※ 기타 : 불용, 폐기, 손망실 등</t>
  </si>
  <si>
    <t>1. 증감현황</t>
  </si>
  <si>
    <t>수  량</t>
  </si>
  <si>
    <t>금  액</t>
  </si>
  <si>
    <t>구  분</t>
  </si>
  <si>
    <t>스포츠유틸리티차량</t>
  </si>
  <si>
    <t>화물트럭</t>
  </si>
  <si>
    <t>미니버스</t>
  </si>
  <si>
    <t>키폰주장치</t>
  </si>
  <si>
    <t>구내교환장비</t>
  </si>
  <si>
    <t>무정전전원공급장치</t>
  </si>
  <si>
    <t>항온항습기</t>
  </si>
  <si>
    <t>열펌프</t>
  </si>
  <si>
    <t>냉난방기</t>
  </si>
  <si>
    <t>실험용세척기</t>
  </si>
  <si>
    <t>디지털캠코더또는비디오카메라</t>
  </si>
  <si>
    <t>보안용카메라</t>
  </si>
  <si>
    <t>구 매</t>
  </si>
  <si>
    <t>양 여</t>
  </si>
  <si>
    <t>기 타</t>
  </si>
  <si>
    <t>소 계</t>
  </si>
  <si>
    <t>매각</t>
  </si>
  <si>
    <t>⑪처      분</t>
  </si>
  <si>
    <t>소계</t>
  </si>
  <si>
    <t>⑫당해년도말보유액</t>
  </si>
  <si>
    <t>컴퓨터서버</t>
  </si>
  <si>
    <t>②정부물품
  분류번호</t>
  </si>
  <si>
    <t>고압증기멸균기또는
소독기</t>
  </si>
  <si>
    <t>일반승용차</t>
  </si>
  <si>
    <t>구내방송용장비</t>
  </si>
  <si>
    <t xml:space="preserve">  </t>
  </si>
  <si>
    <t xml:space="preserve">○ 당해년도 정수물품 제외     </t>
  </si>
  <si>
    <t xml:space="preserve"> 물품증감 및 현재액 보고서</t>
  </si>
  <si>
    <t>2012년도말 현재 물품현황은   7,211,751,080원으로</t>
  </si>
  <si>
    <t>○ 신규 취득등                1,457,968,550원</t>
  </si>
  <si>
    <t>○ 매각 폐기등                1,530,000원</t>
  </si>
  <si>
    <t>○ 당해 년도말   8,609,526,630원으로 그 내용은 다음과 같다.</t>
  </si>
  <si>
    <t xml:space="preserve"> 물품증감 및 현재액 보고서</t>
  </si>
  <si>
    <r>
      <t xml:space="preserve">○ 당해 년도말  </t>
    </r>
    <r>
      <rPr>
        <b/>
        <sz val="12"/>
        <color indexed="10"/>
        <rFont val="굴림체"/>
        <family val="3"/>
      </rPr>
      <t xml:space="preserve"> 8,668,189,630</t>
    </r>
    <r>
      <rPr>
        <b/>
        <sz val="12"/>
        <rFont val="굴림체"/>
        <family val="3"/>
      </rPr>
      <t>원으로 그 내용은 다음과 같다.</t>
    </r>
  </si>
  <si>
    <r>
      <t xml:space="preserve">○ 신규 취득등               </t>
    </r>
    <r>
      <rPr>
        <b/>
        <sz val="12"/>
        <color indexed="10"/>
        <rFont val="굴림체"/>
        <family val="3"/>
      </rPr>
      <t xml:space="preserve"> 1,457,968,550</t>
    </r>
    <r>
      <rPr>
        <b/>
        <sz val="12"/>
        <rFont val="굴림체"/>
        <family val="3"/>
      </rPr>
      <t>원</t>
    </r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</si>
</sst>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##0.00&quot;)&quot;"/>
    <numFmt numFmtId="177" formatCode="0\ &quot;- 호&quot;"/>
    <numFmt numFmtId="178" formatCode="&quot;(&quot;\ General\ &quot;)&quot;"/>
    <numFmt numFmtId="179" formatCode="######.\-#######"/>
    <numFmt numFmtId="180" formatCode="#,##0;[Red]#,##0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바탕"/>
      <family val="1"/>
    </font>
    <font>
      <sz val="10"/>
      <name val="Times New Roman"/>
      <family val="1"/>
    </font>
    <font>
      <sz val="11"/>
      <name val="굴림체"/>
      <family val="3"/>
    </font>
    <font>
      <b/>
      <sz val="24"/>
      <name val="굴림체"/>
      <family val="3"/>
    </font>
    <font>
      <sz val="12"/>
      <name val="굴림체"/>
      <family val="3"/>
    </font>
    <font>
      <b/>
      <sz val="36"/>
      <name val="굴림체"/>
      <family val="3"/>
    </font>
    <font>
      <sz val="36"/>
      <name val="굴림체"/>
      <family val="3"/>
    </font>
    <font>
      <sz val="10"/>
      <name val="돋움"/>
      <family val="3"/>
    </font>
    <font>
      <b/>
      <sz val="10"/>
      <name val="굴림체"/>
      <family val="3"/>
    </font>
    <font>
      <b/>
      <sz val="12"/>
      <name val="굴림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right"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right" vertical="center"/>
    </xf>
    <xf numFmtId="3" fontId="11" fillId="33" borderId="13" xfId="0" applyNumberFormat="1" applyFont="1" applyFill="1" applyBorder="1" applyAlignment="1">
      <alignment vertical="center"/>
    </xf>
    <xf numFmtId="3" fontId="11" fillId="33" borderId="1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horizontal="right"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horizontal="right"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14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justify"/>
    </xf>
    <xf numFmtId="0" fontId="11" fillId="33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180" fontId="7" fillId="0" borderId="28" xfId="0" applyNumberFormat="1" applyFont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1,2" xfId="59"/>
    <cellStyle name="콤마_1,2" xfId="60"/>
    <cellStyle name="Currency" xfId="61"/>
    <cellStyle name="Currency [0]" xfId="62"/>
    <cellStyle name="Comma [0]_MATERAL2" xfId="63"/>
    <cellStyle name="Comma_MATERAL2" xfId="64"/>
    <cellStyle name="Currency [0]_MATERAL2" xfId="65"/>
    <cellStyle name="Currency_MATERAL2" xfId="66"/>
    <cellStyle name="Normal_Certs Q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29">
      <selection activeCell="E35" sqref="E35:E66"/>
    </sheetView>
  </sheetViews>
  <sheetFormatPr defaultColWidth="8.88671875" defaultRowHeight="13.5"/>
  <cols>
    <col min="1" max="1" width="6.6640625" style="10" customWidth="1"/>
    <col min="2" max="2" width="9.88671875" style="10" customWidth="1"/>
    <col min="3" max="3" width="17.3359375" style="10" customWidth="1"/>
    <col min="4" max="4" width="6.4453125" style="11" customWidth="1"/>
    <col min="5" max="5" width="6.3359375" style="11" customWidth="1"/>
    <col min="6" max="6" width="5.3359375" style="11" customWidth="1"/>
    <col min="7" max="7" width="6.4453125" style="10" customWidth="1"/>
    <col min="8" max="8" width="14.21484375" style="12" bestFit="1" customWidth="1"/>
    <col min="9" max="9" width="13.88671875" style="11" bestFit="1" customWidth="1"/>
    <col min="10" max="10" width="8.3359375" style="11" customWidth="1"/>
    <col min="11" max="11" width="5.99609375" style="11" bestFit="1" customWidth="1"/>
    <col min="12" max="12" width="10.5546875" style="11" customWidth="1"/>
    <col min="13" max="13" width="12.21484375" style="11" customWidth="1"/>
    <col min="14" max="14" width="11.21484375" style="11" customWidth="1"/>
    <col min="15" max="15" width="10.10546875" style="11" bestFit="1" customWidth="1"/>
    <col min="16" max="16" width="5.99609375" style="11" bestFit="1" customWidth="1"/>
    <col min="17" max="17" width="8.77734375" style="11" customWidth="1"/>
    <col min="18" max="18" width="12.10546875" style="11" bestFit="1" customWidth="1"/>
    <col min="19" max="19" width="15.10546875" style="11" customWidth="1"/>
    <col min="20" max="16384" width="8.88671875" style="13" customWidth="1"/>
  </cols>
  <sheetData>
    <row r="1" spans="1:19" s="6" customFormat="1" ht="47.25" thickBot="1">
      <c r="A1" s="3"/>
      <c r="B1" s="60" t="s">
        <v>71</v>
      </c>
      <c r="C1" s="61"/>
      <c r="D1" s="61"/>
      <c r="E1" s="61"/>
      <c r="F1" s="61"/>
      <c r="G1" s="61"/>
      <c r="H1" s="61"/>
      <c r="I1" s="62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6" customFormat="1" ht="25.5" customHeight="1">
      <c r="A2" s="3"/>
      <c r="B2" s="29"/>
      <c r="C2" s="29"/>
      <c r="D2" s="29"/>
      <c r="E2" s="30"/>
      <c r="F2" s="31"/>
      <c r="G2" s="32"/>
      <c r="H2" s="33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6" customFormat="1" ht="12" customHeight="1">
      <c r="A3" s="3"/>
      <c r="B3" s="7"/>
      <c r="C3" s="7"/>
      <c r="D3" s="7"/>
      <c r="E3" s="5"/>
      <c r="F3" s="5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8" customFormat="1" ht="27" customHeight="1">
      <c r="A4" s="34"/>
      <c r="B4" s="35" t="s">
        <v>72</v>
      </c>
      <c r="C4" s="35"/>
      <c r="D4" s="35"/>
      <c r="E4" s="35"/>
      <c r="F4" s="35"/>
      <c r="G4" s="35"/>
      <c r="H4" s="3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s="38" customFormat="1" ht="27" customHeight="1">
      <c r="A5" s="34"/>
      <c r="B5" s="35" t="s">
        <v>73</v>
      </c>
      <c r="C5" s="35"/>
      <c r="D5" s="35"/>
      <c r="E5" s="35"/>
      <c r="F5" s="35"/>
      <c r="G5" s="39"/>
      <c r="H5" s="3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s="38" customFormat="1" ht="27" customHeight="1">
      <c r="A6" s="34"/>
      <c r="B6" s="35" t="s">
        <v>74</v>
      </c>
      <c r="C6" s="35"/>
      <c r="D6" s="35"/>
      <c r="E6" s="35"/>
      <c r="F6" s="35"/>
      <c r="G6" s="39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38" customFormat="1" ht="27" customHeight="1">
      <c r="A7" s="34"/>
      <c r="B7" s="63" t="s">
        <v>70</v>
      </c>
      <c r="C7" s="63"/>
      <c r="D7" s="63"/>
      <c r="E7" s="63"/>
      <c r="F7" s="35"/>
      <c r="G7" s="39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38" customFormat="1" ht="27" customHeight="1">
      <c r="A8" s="34"/>
      <c r="B8" s="35" t="s">
        <v>75</v>
      </c>
      <c r="C8" s="35"/>
      <c r="D8" s="35"/>
      <c r="E8" s="35"/>
      <c r="F8" s="35"/>
      <c r="G8" s="35"/>
      <c r="H8" s="36"/>
      <c r="I8" s="37"/>
      <c r="J8" s="37"/>
      <c r="K8" s="37"/>
      <c r="L8" s="37"/>
      <c r="M8" s="37"/>
      <c r="N8" s="37"/>
      <c r="O8" s="37"/>
      <c r="P8" s="37"/>
      <c r="Q8" s="37"/>
      <c r="R8" s="40"/>
      <c r="S8" s="37"/>
    </row>
    <row r="9" spans="1:19" s="6" customFormat="1" ht="39.75" customHeight="1">
      <c r="A9" s="3"/>
      <c r="B9" s="3"/>
      <c r="C9" s="3"/>
      <c r="D9" s="5"/>
      <c r="E9" s="5"/>
      <c r="F9" s="5"/>
      <c r="G9" s="3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6" customFormat="1" ht="14.25">
      <c r="A10" s="63" t="s">
        <v>40</v>
      </c>
      <c r="B10" s="63"/>
      <c r="C10" s="3"/>
      <c r="D10" s="5"/>
      <c r="E10" s="5"/>
      <c r="F10" s="5"/>
      <c r="G10" s="3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20.25" customHeight="1">
      <c r="A11" s="3"/>
      <c r="B11" s="3"/>
      <c r="C11" s="3"/>
      <c r="D11" s="5"/>
      <c r="E11" s="5"/>
      <c r="F11" s="5"/>
      <c r="G11" s="3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4" t="s">
        <v>19</v>
      </c>
    </row>
    <row r="12" spans="1:19" s="8" customFormat="1" ht="27.75" customHeight="1">
      <c r="A12" s="48" t="s">
        <v>7</v>
      </c>
      <c r="B12" s="52" t="s">
        <v>65</v>
      </c>
      <c r="C12" s="52" t="s">
        <v>22</v>
      </c>
      <c r="D12" s="52" t="s">
        <v>20</v>
      </c>
      <c r="E12" s="52" t="s">
        <v>21</v>
      </c>
      <c r="F12" s="52" t="s">
        <v>3</v>
      </c>
      <c r="G12" s="52" t="s">
        <v>23</v>
      </c>
      <c r="H12" s="48" t="s">
        <v>4</v>
      </c>
      <c r="I12" s="44" t="s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52" t="s">
        <v>63</v>
      </c>
    </row>
    <row r="13" spans="1:19" s="8" customFormat="1" ht="27.75" customHeight="1">
      <c r="A13" s="53"/>
      <c r="B13" s="44"/>
      <c r="C13" s="44"/>
      <c r="D13" s="44"/>
      <c r="E13" s="44"/>
      <c r="F13" s="44"/>
      <c r="G13" s="44"/>
      <c r="H13" s="53"/>
      <c r="I13" s="44" t="s">
        <v>6</v>
      </c>
      <c r="J13" s="44"/>
      <c r="K13" s="44"/>
      <c r="L13" s="44"/>
      <c r="M13" s="44"/>
      <c r="N13" s="44" t="s">
        <v>61</v>
      </c>
      <c r="O13" s="44"/>
      <c r="P13" s="44"/>
      <c r="Q13" s="44"/>
      <c r="R13" s="44"/>
      <c r="S13" s="44"/>
    </row>
    <row r="14" spans="1:19" s="8" customFormat="1" ht="27.75" customHeight="1">
      <c r="A14" s="47"/>
      <c r="B14" s="44"/>
      <c r="C14" s="44"/>
      <c r="D14" s="44"/>
      <c r="E14" s="44"/>
      <c r="F14" s="44"/>
      <c r="G14" s="44"/>
      <c r="H14" s="47"/>
      <c r="I14" s="42" t="s">
        <v>56</v>
      </c>
      <c r="J14" s="43" t="s">
        <v>36</v>
      </c>
      <c r="K14" s="43" t="s">
        <v>57</v>
      </c>
      <c r="L14" s="43" t="s">
        <v>58</v>
      </c>
      <c r="M14" s="42" t="s">
        <v>59</v>
      </c>
      <c r="N14" s="42" t="s">
        <v>60</v>
      </c>
      <c r="O14" s="43" t="s">
        <v>36</v>
      </c>
      <c r="P14" s="43" t="s">
        <v>57</v>
      </c>
      <c r="Q14" s="43" t="s">
        <v>58</v>
      </c>
      <c r="R14" s="42" t="s">
        <v>62</v>
      </c>
      <c r="S14" s="44"/>
    </row>
    <row r="15" spans="1:19" s="9" customFormat="1" ht="27.75" customHeight="1">
      <c r="A15" s="54" t="s">
        <v>2</v>
      </c>
      <c r="B15" s="55"/>
      <c r="C15" s="56"/>
      <c r="D15" s="44"/>
      <c r="E15" s="44"/>
      <c r="F15" s="44"/>
      <c r="G15" s="16" t="s">
        <v>0</v>
      </c>
      <c r="H15" s="17">
        <v>715</v>
      </c>
      <c r="I15" s="17">
        <f>I17+I19+I21+I23+I25+I27+I29+I31+I33+'물품증감및현재액보고서-2'!I6+'물품증감및현재액보고서-2'!I8+'물품증감및현재액보고서-2'!I10+'물품증감및현재액보고서-2'!I12+'물품증감및현재액보고서-2'!I14+'물품증감및현재액보고서-2'!I16+'물품증감및현재액보고서-2'!I18+'물품증감및현재액보고서-2'!I20+'물품증감및현재액보고서-2'!I22+'물품증감및현재액보고서-2'!I24+'물품증감및현재액보고서-2'!I26+'물품증감및현재액보고서-2'!I28+'물품증감및현재액보고서-2'!I30+'물품증감및현재액보고서-2'!I32+'물품증감및현재액보고서-2'!I34+'물품증감및현재액보고서-2'!I36</f>
        <v>143</v>
      </c>
      <c r="J15" s="17">
        <f>J17+J19+J21+J23+J25+J27+J29+J31+J33+'물품증감및현재액보고서-2'!J6+'물품증감및현재액보고서-2'!J8+'물품증감및현재액보고서-2'!J10+'물품증감및현재액보고서-2'!J12+'물품증감및현재액보고서-2'!J14+'물품증감및현재액보고서-2'!J16+'물품증감및현재액보고서-2'!J18+'물품증감및현재액보고서-2'!J20+'물품증감및현재액보고서-2'!J22+'물품증감및현재액보고서-2'!J24+'물품증감및현재액보고서-2'!J26+'물품증감및현재액보고서-2'!J28+'물품증감및현재액보고서-2'!J30+'물품증감및현재액보고서-2'!J32+'물품증감및현재액보고서-2'!J34+'물품증감및현재액보고서-2'!J36</f>
        <v>0</v>
      </c>
      <c r="K15" s="17">
        <f>K17+K19+K21+K23+K25+K27+K29+K31+K33+'물품증감및현재액보고서-2'!K6+'물품증감및현재액보고서-2'!K8+'물품증감및현재액보고서-2'!K10+'물품증감및현재액보고서-2'!K12+'물품증감및현재액보고서-2'!K14+'물품증감및현재액보고서-2'!K16+'물품증감및현재액보고서-2'!K18+'물품증감및현재액보고서-2'!K20+'물품증감및현재액보고서-2'!K22+'물품증감및현재액보고서-2'!K24+'물품증감및현재액보고서-2'!K26+'물품증감및현재액보고서-2'!K28+'물품증감및현재액보고서-2'!K30+'물품증감및현재액보고서-2'!K32+'물품증감및현재액보고서-2'!K34+'물품증감및현재액보고서-2'!K36</f>
        <v>0</v>
      </c>
      <c r="L15" s="17">
        <f>L17+L19+L21+L23+L25+L27+L29+L31+L33+'물품증감및현재액보고서-2'!L6+'물품증감및현재액보고서-2'!L8+'물품증감및현재액보고서-2'!L10+'물품증감및현재액보고서-2'!L12+'물품증감및현재액보고서-2'!L14+'물품증감및현재액보고서-2'!L16+'물품증감및현재액보고서-2'!L18+'물품증감및현재액보고서-2'!L20+'물품증감및현재액보고서-2'!L22+'물품증감및현재액보고서-2'!L24+'물품증감및현재액보고서-2'!L26+'물품증감및현재액보고서-2'!L28+'물품증감및현재액보고서-2'!L30+'물품증감및현재액보고서-2'!L32+'물품증감및현재액보고서-2'!L34+'물품증감및현재액보고서-2'!L36</f>
        <v>0</v>
      </c>
      <c r="M15" s="17"/>
      <c r="N15" s="17">
        <f>N17+N19+N21+N23+N25+N27+N29+N31+N33+'물품증감및현재액보고서-2'!N6+'물품증감및현재액보고서-2'!N8+'물품증감및현재액보고서-2'!N10+'물품증감및현재액보고서-2'!N12+'물품증감및현재액보고서-2'!N14+'물품증감및현재액보고서-2'!N16+'물품증감및현재액보고서-2'!N18+'물품증감및현재액보고서-2'!N20+'물품증감및현재액보고서-2'!N22+'물품증감및현재액보고서-2'!N24+'물품증감및현재액보고서-2'!N26+'물품증감및현재액보고서-2'!N28+'물품증감및현재액보고서-2'!N30+'물품증감및현재액보고서-2'!N32+'물품증감및현재액보고서-2'!N34+'물품증감및현재액보고서-2'!N36</f>
        <v>1</v>
      </c>
      <c r="O15" s="17">
        <f>O17+O19+O21+O23+O25+O27+O29+O31+O33+'물품증감및현재액보고서-2'!O6+'물품증감및현재액보고서-2'!O8+'물품증감및현재액보고서-2'!O10+'물품증감및현재액보고서-2'!O12+'물품증감및현재액보고서-2'!O14+'물품증감및현재액보고서-2'!O16+'물품증감및현재액보고서-2'!O18+'물품증감및현재액보고서-2'!O20+'물품증감및현재액보고서-2'!O22+'물품증감및현재액보고서-2'!O24+'물품증감및현재액보고서-2'!O26+'물품증감및현재액보고서-2'!O28+'물품증감및현재액보고서-2'!O30+'물품증감및현재액보고서-2'!O32+'물품증감및현재액보고서-2'!O34+'물품증감및현재액보고서-2'!O36</f>
        <v>0</v>
      </c>
      <c r="P15" s="17">
        <f>P17+P19+P21+P23+P25+P27+P29+P31+P33+'물품증감및현재액보고서-2'!P6+'물품증감및현재액보고서-2'!P8+'물품증감및현재액보고서-2'!P10+'물품증감및현재액보고서-2'!P12+'물품증감및현재액보고서-2'!P14+'물품증감및현재액보고서-2'!P16+'물품증감및현재액보고서-2'!P18+'물품증감및현재액보고서-2'!P20+'물품증감및현재액보고서-2'!P22+'물품증감및현재액보고서-2'!P24+'물품증감및현재액보고서-2'!P26+'물품증감및현재액보고서-2'!P28+'물품증감및현재액보고서-2'!P30+'물품증감및현재액보고서-2'!P32+'물품증감및현재액보고서-2'!P34+'물품증감및현재액보고서-2'!P36</f>
        <v>0</v>
      </c>
      <c r="Q15" s="17">
        <f>Q17+Q19+Q21+Q23+Q25+Q27+Q29+Q31+Q33+'물품증감및현재액보고서-2'!Q6+'물품증감및현재액보고서-2'!Q8+'물품증감및현재액보고서-2'!Q10+'물품증감및현재액보고서-2'!Q12+'물품증감및현재액보고서-2'!Q14+'물품증감및현재액보고서-2'!Q16+'물품증감및현재액보고서-2'!Q18+'물품증감및현재액보고서-2'!Q20+'물품증감및현재액보고서-2'!Q22+'물품증감및현재액보고서-2'!Q24+'물품증감및현재액보고서-2'!Q26+'물품증감및현재액보고서-2'!Q28+'물품증감및현재액보고서-2'!Q30+'물품증감및현재액보고서-2'!Q32+'물품증감및현재액보고서-2'!Q34+'물품증감및현재액보고서-2'!Q36</f>
        <v>0</v>
      </c>
      <c r="R15" s="17">
        <f>R17+R19+R21+R23+R25+R27+R29+R31+R33+'물품증감및현재액보고서-2'!R6+'물품증감및현재액보고서-2'!R8+'물품증감및현재액보고서-2'!R10+'물품증감및현재액보고서-2'!R12+'물품증감및현재액보고서-2'!R14+'물품증감및현재액보고서-2'!R16+'물품증감및현재액보고서-2'!R18+'물품증감및현재액보고서-2'!R20+'물품증감및현재액보고서-2'!R22+'물품증감및현재액보고서-2'!R24+'물품증감및현재액보고서-2'!R26+'물품증감및현재액보고서-2'!R28+'물품증감및현재액보고서-2'!R30+'물품증감및현재액보고서-2'!R32+'물품증감및현재액보고서-2'!R34+'물품증감및현재액보고서-2'!R36</f>
        <v>1</v>
      </c>
      <c r="S15" s="17">
        <f>S17+S19+S21+S23+S25+S27+S29+S31+S33+'물품증감및현재액보고서-2'!S6+'물품증감및현재액보고서-2'!S8+'물품증감및현재액보고서-2'!S10+'물품증감및현재액보고서-2'!S12+'물품증감및현재액보고서-2'!S14+'물품증감및현재액보고서-2'!S16+'물품증감및현재액보고서-2'!S18+'물품증감및현재액보고서-2'!S20+'물품증감및현재액보고서-2'!S22+'물품증감및현재액보고서-2'!S24+'물품증감및현재액보고서-2'!S26+'물품증감및현재액보고서-2'!S28+'물품증감및현재액보고서-2'!S30+'물품증감및현재액보고서-2'!S32+'물품증감및현재액보고서-2'!S34+'물품증감및현재액보고서-2'!S36</f>
        <v>857</v>
      </c>
    </row>
    <row r="16" spans="1:19" s="9" customFormat="1" ht="27.75" customHeight="1">
      <c r="A16" s="57"/>
      <c r="B16" s="58"/>
      <c r="C16" s="59"/>
      <c r="D16" s="44"/>
      <c r="E16" s="44"/>
      <c r="F16" s="44"/>
      <c r="G16" s="41" t="s">
        <v>1</v>
      </c>
      <c r="H16" s="20">
        <v>7211751080</v>
      </c>
      <c r="I16" s="20">
        <f>I18+I20+I22+I24+I26+I28+I30+I32+I34+I36+I38+I40+I42+I44+I46+I48+I50+I52+I54+I56+I58+I60+I62+I64+I66</f>
        <v>1457968550</v>
      </c>
      <c r="J16" s="20">
        <f>J18+J20+J22+J24+J26+J28+J30+J32+J34+'물품증감및현재액보고서-2'!J7+'물품증감및현재액보고서-2'!J9+'물품증감및현재액보고서-2'!J11+'물품증감및현재액보고서-2'!J13+'물품증감및현재액보고서-2'!J15+'물품증감및현재액보고서-2'!J17+'물품증감및현재액보고서-2'!J19+'물품증감및현재액보고서-2'!J21+'물품증감및현재액보고서-2'!J23+'물품증감및현재액보고서-2'!J25+'물품증감및현재액보고서-2'!J27+'물품증감및현재액보고서-2'!J29+'물품증감및현재액보고서-2'!J31+'물품증감및현재액보고서-2'!J33+'물품증감및현재액보고서-2'!J35+'물품증감및현재액보고서-2'!J37</f>
        <v>0</v>
      </c>
      <c r="K16" s="20">
        <f>K18+K20+K22+K24+K26+K28+K30+K32+K34+'물품증감및현재액보고서-2'!K7+'물품증감및현재액보고서-2'!K9+'물품증감및현재액보고서-2'!K11+'물품증감및현재액보고서-2'!K13+'물품증감및현재액보고서-2'!K15+'물품증감및현재액보고서-2'!K17+'물품증감및현재액보고서-2'!K19+'물품증감및현재액보고서-2'!K21+'물품증감및현재액보고서-2'!K23+'물품증감및현재액보고서-2'!K25+'물품증감및현재액보고서-2'!K27+'물품증감및현재액보고서-2'!K29+'물품증감및현재액보고서-2'!K31+'물품증감및현재액보고서-2'!K33+'물품증감및현재액보고서-2'!K35+'물품증감및현재액보고서-2'!K37</f>
        <v>0</v>
      </c>
      <c r="L16" s="20">
        <f>L18+L20+L22+L24+L26+L28+L30+L32+L34+'물품증감및현재액보고서-2'!L7+'물품증감및현재액보고서-2'!L9+'물품증감및현재액보고서-2'!L11+'물품증감및현재액보고서-2'!L13+'물품증감및현재액보고서-2'!L15+'물품증감및현재액보고서-2'!L17+'물품증감및현재액보고서-2'!L19+'물품증감및현재액보고서-2'!L21+'물품증감및현재액보고서-2'!L23+'물품증감및현재액보고서-2'!L25+'물품증감및현재액보고서-2'!L27+'물품증감및현재액보고서-2'!L29+'물품증감및현재액보고서-2'!L31+'물품증감및현재액보고서-2'!L33+'물품증감및현재액보고서-2'!L35+'물품증감및현재액보고서-2'!L37</f>
        <v>0</v>
      </c>
      <c r="M16" s="20"/>
      <c r="N16" s="20">
        <f>N18+N20+N22+N24+N26+N28+N30+N32+N34+'물품증감및현재액보고서-2'!N7+'물품증감및현재액보고서-2'!N9+'물품증감및현재액보고서-2'!N11+'물품증감및현재액보고서-2'!N13+'물품증감및현재액보고서-2'!N15+'물품증감및현재액보고서-2'!N17+'물품증감및현재액보고서-2'!N19+'물품증감및현재액보고서-2'!N21+'물품증감및현재액보고서-2'!N23+'물품증감및현재액보고서-2'!N25+'물품증감및현재액보고서-2'!N27+'물품증감및현재액보고서-2'!N29+'물품증감및현재액보고서-2'!N31+'물품증감및현재액보고서-2'!N33+'물품증감및현재액보고서-2'!N35+'물품증감및현재액보고서-2'!N37</f>
        <v>1530000</v>
      </c>
      <c r="O16" s="20">
        <f>O18+O20+O22+O24+O26+O28+O30+O32+O34+'물품증감및현재액보고서-2'!O7+'물품증감및현재액보고서-2'!O9+'물품증감및현재액보고서-2'!O11+'물품증감및현재액보고서-2'!O13+'물품증감및현재액보고서-2'!O15+'물품증감및현재액보고서-2'!O17+'물품증감및현재액보고서-2'!O19+'물품증감및현재액보고서-2'!O21+'물품증감및현재액보고서-2'!O23+'물품증감및현재액보고서-2'!O25+'물품증감및현재액보고서-2'!O27+'물품증감및현재액보고서-2'!O29+'물품증감및현재액보고서-2'!O31+'물품증감및현재액보고서-2'!O33+'물품증감및현재액보고서-2'!O35+'물품증감및현재액보고서-2'!O37</f>
        <v>0</v>
      </c>
      <c r="P16" s="20">
        <f>P18+P20+P22+P24+P26+P28+P30+P32+P34+'물품증감및현재액보고서-2'!P7+'물품증감및현재액보고서-2'!P9+'물품증감및현재액보고서-2'!P11+'물품증감및현재액보고서-2'!P13+'물품증감및현재액보고서-2'!P15+'물품증감및현재액보고서-2'!P17+'물품증감및현재액보고서-2'!P19+'물품증감및현재액보고서-2'!P21+'물품증감및현재액보고서-2'!P23+'물품증감및현재액보고서-2'!P25+'물품증감및현재액보고서-2'!P27+'물품증감및현재액보고서-2'!P29+'물품증감및현재액보고서-2'!P31+'물품증감및현재액보고서-2'!P33+'물품증감및현재액보고서-2'!P35+'물품증감및현재액보고서-2'!P37</f>
        <v>0</v>
      </c>
      <c r="Q16" s="20">
        <f>Q18+Q20+Q22+Q24+Q26+Q28+Q30+Q32+Q34+'물품증감및현재액보고서-2'!Q7+'물품증감및현재액보고서-2'!Q9+'물품증감및현재액보고서-2'!Q11+'물품증감및현재액보고서-2'!Q13+'물품증감및현재액보고서-2'!Q15+'물품증감및현재액보고서-2'!Q17+'물품증감및현재액보고서-2'!Q19+'물품증감및현재액보고서-2'!Q21+'물품증감및현재액보고서-2'!Q23+'물품증감및현재액보고서-2'!Q25+'물품증감및현재액보고서-2'!Q27+'물품증감및현재액보고서-2'!Q29+'물품증감및현재액보고서-2'!Q31+'물품증감및현재액보고서-2'!Q33+'물품증감및현재액보고서-2'!Q35+'물품증감및현재액보고서-2'!Q37</f>
        <v>0</v>
      </c>
      <c r="R16" s="20">
        <f>R18+R20+R22+R24+R26+R28+R30+R32+R34+'물품증감및현재액보고서-2'!R7+'물품증감및현재액보고서-2'!R9+'물품증감및현재액보고서-2'!R11+'물품증감및현재액보고서-2'!R13+'물품증감및현재액보고서-2'!R15+'물품증감및현재액보고서-2'!R17+'물품증감및현재액보고서-2'!R19+'물품증감및현재액보고서-2'!R21+'물품증감및현재액보고서-2'!R23+'물품증감및현재액보고서-2'!R25+'물품증감및현재액보고서-2'!R27+'물품증감및현재액보고서-2'!R29+'물품증감및현재액보고서-2'!R31+'물품증감및현재액보고서-2'!R33+'물품증감및현재액보고서-2'!R35+'물품증감및현재액보고서-2'!R37</f>
        <v>1530000</v>
      </c>
      <c r="S16" s="20">
        <f>S18+S20+S22+S24+S26+S28+S30+S32+S34+'물품증감및현재액보고서-2'!S7+'물품증감및현재액보고서-2'!S9+'물품증감및현재액보고서-2'!S11+'물품증감및현재액보고서-2'!S13+'물품증감및현재액보고서-2'!S15+'물품증감및현재액보고서-2'!S17+'물품증감및현재액보고서-2'!S19+'물품증감및현재액보고서-2'!S21+'물품증감및현재액보고서-2'!S23+'물품증감및현재액보고서-2'!S25+'물품증감및현재액보고서-2'!S27+'물품증감및현재액보고서-2'!S29+'물품증감및현재액보고서-2'!S31+'물품증감및현재액보고서-2'!S33+'물품증감및현재액보고서-2'!S35+'물품증감및현재액보고서-2'!S37</f>
        <v>8668189630</v>
      </c>
    </row>
    <row r="17" spans="1:19" s="9" customFormat="1" ht="27.75" customHeight="1">
      <c r="A17" s="44">
        <v>1</v>
      </c>
      <c r="B17" s="44">
        <v>25101501</v>
      </c>
      <c r="C17" s="44" t="s">
        <v>46</v>
      </c>
      <c r="D17" s="44" t="s">
        <v>17</v>
      </c>
      <c r="E17" s="45">
        <v>10</v>
      </c>
      <c r="F17" s="44">
        <v>7</v>
      </c>
      <c r="G17" s="16" t="s">
        <v>0</v>
      </c>
      <c r="H17" s="18">
        <v>10</v>
      </c>
      <c r="I17" s="18">
        <v>0</v>
      </c>
      <c r="J17" s="18">
        <v>0</v>
      </c>
      <c r="K17" s="18">
        <v>0</v>
      </c>
      <c r="L17" s="18">
        <v>0</v>
      </c>
      <c r="M17" s="18">
        <f aca="true" t="shared" si="0" ref="M17:M66">SUM(I17:L17)</f>
        <v>0</v>
      </c>
      <c r="N17" s="18">
        <v>0</v>
      </c>
      <c r="O17" s="18">
        <v>0</v>
      </c>
      <c r="P17" s="18">
        <v>0</v>
      </c>
      <c r="Q17" s="18">
        <v>0</v>
      </c>
      <c r="R17" s="21">
        <f aca="true" t="shared" si="1" ref="R17:R66">SUM(N17:Q17)</f>
        <v>0</v>
      </c>
      <c r="S17" s="21">
        <f aca="true" t="shared" si="2" ref="S17:S66">SUM(H17+M17)-R17</f>
        <v>10</v>
      </c>
    </row>
    <row r="18" spans="1:19" s="9" customFormat="1" ht="27.75" customHeight="1">
      <c r="A18" s="44"/>
      <c r="B18" s="44"/>
      <c r="C18" s="44"/>
      <c r="D18" s="44"/>
      <c r="E18" s="44"/>
      <c r="F18" s="44"/>
      <c r="G18" s="41" t="s">
        <v>1</v>
      </c>
      <c r="H18" s="24">
        <v>310944580</v>
      </c>
      <c r="I18" s="24">
        <v>0</v>
      </c>
      <c r="J18" s="24">
        <v>0</v>
      </c>
      <c r="K18" s="24">
        <v>0</v>
      </c>
      <c r="L18" s="24">
        <v>0</v>
      </c>
      <c r="M18" s="25">
        <f t="shared" si="0"/>
        <v>0</v>
      </c>
      <c r="N18" s="24">
        <v>0</v>
      </c>
      <c r="O18" s="24">
        <v>0</v>
      </c>
      <c r="P18" s="24">
        <v>0</v>
      </c>
      <c r="Q18" s="24">
        <v>0</v>
      </c>
      <c r="R18" s="22">
        <f t="shared" si="1"/>
        <v>0</v>
      </c>
      <c r="S18" s="22">
        <f t="shared" si="2"/>
        <v>310944580</v>
      </c>
    </row>
    <row r="19" spans="1:19" s="9" customFormat="1" ht="27.75" customHeight="1">
      <c r="A19" s="44">
        <v>2</v>
      </c>
      <c r="B19" s="44">
        <v>25101503</v>
      </c>
      <c r="C19" s="44" t="s">
        <v>67</v>
      </c>
      <c r="D19" s="44" t="s">
        <v>17</v>
      </c>
      <c r="E19" s="45">
        <v>15</v>
      </c>
      <c r="F19" s="44">
        <v>7</v>
      </c>
      <c r="G19" s="16" t="s">
        <v>0</v>
      </c>
      <c r="H19" s="18">
        <v>21</v>
      </c>
      <c r="I19" s="18">
        <v>0</v>
      </c>
      <c r="J19" s="18">
        <v>0</v>
      </c>
      <c r="K19" s="18">
        <v>0</v>
      </c>
      <c r="L19" s="18">
        <v>0</v>
      </c>
      <c r="M19" s="18">
        <f t="shared" si="0"/>
        <v>0</v>
      </c>
      <c r="N19" s="18">
        <v>1</v>
      </c>
      <c r="O19" s="18">
        <v>0</v>
      </c>
      <c r="P19" s="18">
        <v>0</v>
      </c>
      <c r="Q19" s="18">
        <v>0</v>
      </c>
      <c r="R19" s="21">
        <f t="shared" si="1"/>
        <v>1</v>
      </c>
      <c r="S19" s="21">
        <f t="shared" si="2"/>
        <v>20</v>
      </c>
    </row>
    <row r="20" spans="1:19" s="9" customFormat="1" ht="27.75" customHeight="1">
      <c r="A20" s="44"/>
      <c r="B20" s="44"/>
      <c r="C20" s="44"/>
      <c r="D20" s="44"/>
      <c r="E20" s="44"/>
      <c r="F20" s="44"/>
      <c r="G20" s="41" t="s">
        <v>1</v>
      </c>
      <c r="H20" s="24">
        <v>363658090</v>
      </c>
      <c r="I20" s="24">
        <v>0</v>
      </c>
      <c r="J20" s="24">
        <v>0</v>
      </c>
      <c r="K20" s="24">
        <v>0</v>
      </c>
      <c r="L20" s="24">
        <v>0</v>
      </c>
      <c r="M20" s="25">
        <f t="shared" si="0"/>
        <v>0</v>
      </c>
      <c r="N20" s="24">
        <v>1530000</v>
      </c>
      <c r="O20" s="24">
        <v>0</v>
      </c>
      <c r="P20" s="24">
        <v>0</v>
      </c>
      <c r="Q20" s="24">
        <v>0</v>
      </c>
      <c r="R20" s="22">
        <f t="shared" si="1"/>
        <v>1530000</v>
      </c>
      <c r="S20" s="22">
        <f t="shared" si="2"/>
        <v>362128090</v>
      </c>
    </row>
    <row r="21" spans="1:19" s="9" customFormat="1" ht="27.75" customHeight="1">
      <c r="A21" s="44">
        <v>3</v>
      </c>
      <c r="B21" s="44">
        <v>25101502</v>
      </c>
      <c r="C21" s="44" t="s">
        <v>8</v>
      </c>
      <c r="D21" s="44" t="s">
        <v>17</v>
      </c>
      <c r="E21" s="45">
        <v>4</v>
      </c>
      <c r="F21" s="44">
        <v>8</v>
      </c>
      <c r="G21" s="16" t="s">
        <v>0</v>
      </c>
      <c r="H21" s="18">
        <v>4</v>
      </c>
      <c r="I21" s="18">
        <v>0</v>
      </c>
      <c r="J21" s="18">
        <v>0</v>
      </c>
      <c r="K21" s="18">
        <v>0</v>
      </c>
      <c r="L21" s="18">
        <v>0</v>
      </c>
      <c r="M21" s="18">
        <f t="shared" si="0"/>
        <v>0</v>
      </c>
      <c r="N21" s="18">
        <v>0</v>
      </c>
      <c r="O21" s="18">
        <v>0</v>
      </c>
      <c r="P21" s="18">
        <v>0</v>
      </c>
      <c r="Q21" s="18">
        <v>0</v>
      </c>
      <c r="R21" s="21">
        <f t="shared" si="1"/>
        <v>0</v>
      </c>
      <c r="S21" s="21">
        <f t="shared" si="2"/>
        <v>4</v>
      </c>
    </row>
    <row r="22" spans="1:19" s="9" customFormat="1" ht="27.75" customHeight="1">
      <c r="A22" s="44"/>
      <c r="B22" s="44"/>
      <c r="C22" s="44"/>
      <c r="D22" s="44"/>
      <c r="E22" s="44"/>
      <c r="F22" s="44"/>
      <c r="G22" s="41" t="s">
        <v>1</v>
      </c>
      <c r="H22" s="24">
        <v>397818000</v>
      </c>
      <c r="I22" s="24">
        <v>0</v>
      </c>
      <c r="J22" s="24">
        <v>0</v>
      </c>
      <c r="K22" s="24">
        <v>0</v>
      </c>
      <c r="L22" s="24">
        <v>0</v>
      </c>
      <c r="M22" s="22">
        <f t="shared" si="0"/>
        <v>0</v>
      </c>
      <c r="N22" s="24">
        <v>0</v>
      </c>
      <c r="O22" s="24">
        <v>0</v>
      </c>
      <c r="P22" s="24">
        <v>0</v>
      </c>
      <c r="Q22" s="24">
        <v>0</v>
      </c>
      <c r="R22" s="22">
        <f t="shared" si="1"/>
        <v>0</v>
      </c>
      <c r="S22" s="22">
        <f t="shared" si="2"/>
        <v>397818000</v>
      </c>
    </row>
    <row r="23" spans="1:19" s="9" customFormat="1" ht="27.75" customHeight="1">
      <c r="A23" s="44">
        <v>4</v>
      </c>
      <c r="B23" s="44">
        <v>43191598</v>
      </c>
      <c r="C23" s="44" t="s">
        <v>47</v>
      </c>
      <c r="D23" s="44" t="s">
        <v>17</v>
      </c>
      <c r="E23" s="45">
        <v>10</v>
      </c>
      <c r="F23" s="44">
        <v>9</v>
      </c>
      <c r="G23" s="16" t="s">
        <v>0</v>
      </c>
      <c r="H23" s="18">
        <v>13</v>
      </c>
      <c r="I23" s="18">
        <v>0</v>
      </c>
      <c r="J23" s="18">
        <v>0</v>
      </c>
      <c r="K23" s="18">
        <v>0</v>
      </c>
      <c r="L23" s="18">
        <v>0</v>
      </c>
      <c r="M23" s="18">
        <f t="shared" si="0"/>
        <v>0</v>
      </c>
      <c r="N23" s="18">
        <v>0</v>
      </c>
      <c r="O23" s="18">
        <v>0</v>
      </c>
      <c r="P23" s="18">
        <v>0</v>
      </c>
      <c r="Q23" s="18">
        <v>0</v>
      </c>
      <c r="R23" s="21">
        <f t="shared" si="1"/>
        <v>0</v>
      </c>
      <c r="S23" s="21">
        <f t="shared" si="2"/>
        <v>13</v>
      </c>
    </row>
    <row r="24" spans="1:19" s="9" customFormat="1" ht="27.75" customHeight="1">
      <c r="A24" s="44"/>
      <c r="B24" s="44"/>
      <c r="C24" s="44"/>
      <c r="D24" s="44"/>
      <c r="E24" s="44"/>
      <c r="F24" s="44"/>
      <c r="G24" s="41" t="s">
        <v>1</v>
      </c>
      <c r="H24" s="24">
        <v>71168000</v>
      </c>
      <c r="I24" s="24">
        <v>0</v>
      </c>
      <c r="J24" s="24">
        <v>0</v>
      </c>
      <c r="K24" s="24">
        <v>0</v>
      </c>
      <c r="L24" s="24">
        <v>0</v>
      </c>
      <c r="M24" s="22">
        <f t="shared" si="0"/>
        <v>0</v>
      </c>
      <c r="N24" s="24">
        <v>0</v>
      </c>
      <c r="O24" s="24">
        <v>0</v>
      </c>
      <c r="P24" s="24">
        <v>0</v>
      </c>
      <c r="Q24" s="24">
        <v>0</v>
      </c>
      <c r="R24" s="22">
        <f t="shared" si="1"/>
        <v>0</v>
      </c>
      <c r="S24" s="22">
        <f t="shared" si="2"/>
        <v>71168000</v>
      </c>
    </row>
    <row r="25" spans="1:19" s="9" customFormat="1" ht="27.75" customHeight="1">
      <c r="A25" s="44">
        <v>5</v>
      </c>
      <c r="B25" s="44">
        <v>45111705</v>
      </c>
      <c r="C25" s="44" t="s">
        <v>68</v>
      </c>
      <c r="D25" s="44" t="s">
        <v>17</v>
      </c>
      <c r="E25" s="45">
        <v>10</v>
      </c>
      <c r="F25" s="44">
        <v>10</v>
      </c>
      <c r="G25" s="16" t="s">
        <v>0</v>
      </c>
      <c r="H25" s="18">
        <v>10</v>
      </c>
      <c r="I25" s="18">
        <v>0</v>
      </c>
      <c r="J25" s="18">
        <v>0</v>
      </c>
      <c r="K25" s="18">
        <v>0</v>
      </c>
      <c r="L25" s="18">
        <v>0</v>
      </c>
      <c r="M25" s="18">
        <f t="shared" si="0"/>
        <v>0</v>
      </c>
      <c r="N25" s="18">
        <v>0</v>
      </c>
      <c r="O25" s="18">
        <v>0</v>
      </c>
      <c r="P25" s="18">
        <v>0</v>
      </c>
      <c r="Q25" s="18">
        <v>0</v>
      </c>
      <c r="R25" s="21">
        <f t="shared" si="1"/>
        <v>0</v>
      </c>
      <c r="S25" s="21">
        <f t="shared" si="2"/>
        <v>10</v>
      </c>
    </row>
    <row r="26" spans="1:19" s="9" customFormat="1" ht="27.75" customHeight="1">
      <c r="A26" s="44"/>
      <c r="B26" s="44"/>
      <c r="C26" s="44"/>
      <c r="D26" s="44"/>
      <c r="E26" s="44"/>
      <c r="F26" s="44"/>
      <c r="G26" s="41" t="s">
        <v>1</v>
      </c>
      <c r="H26" s="24">
        <v>257362000</v>
      </c>
      <c r="I26" s="24">
        <v>0</v>
      </c>
      <c r="J26" s="24">
        <v>0</v>
      </c>
      <c r="K26" s="24">
        <v>0</v>
      </c>
      <c r="L26" s="24">
        <v>0</v>
      </c>
      <c r="M26" s="22">
        <f t="shared" si="0"/>
        <v>0</v>
      </c>
      <c r="N26" s="24">
        <v>0</v>
      </c>
      <c r="O26" s="24">
        <v>0</v>
      </c>
      <c r="P26" s="24">
        <v>0</v>
      </c>
      <c r="Q26" s="24">
        <v>0</v>
      </c>
      <c r="R26" s="22">
        <f t="shared" si="1"/>
        <v>0</v>
      </c>
      <c r="S26" s="22">
        <f t="shared" si="2"/>
        <v>257362000</v>
      </c>
    </row>
    <row r="27" spans="1:19" s="9" customFormat="1" ht="27.75" customHeight="1">
      <c r="A27" s="44">
        <v>6</v>
      </c>
      <c r="B27" s="44">
        <v>25101507</v>
      </c>
      <c r="C27" s="44" t="s">
        <v>44</v>
      </c>
      <c r="D27" s="44" t="s">
        <v>17</v>
      </c>
      <c r="E27" s="45">
        <v>7</v>
      </c>
      <c r="F27" s="44">
        <v>7</v>
      </c>
      <c r="G27" s="16" t="s">
        <v>0</v>
      </c>
      <c r="H27" s="18">
        <v>11</v>
      </c>
      <c r="I27" s="18">
        <v>0</v>
      </c>
      <c r="J27" s="18">
        <v>0</v>
      </c>
      <c r="K27" s="18">
        <v>0</v>
      </c>
      <c r="L27" s="18">
        <v>0</v>
      </c>
      <c r="M27" s="18">
        <f t="shared" si="0"/>
        <v>0</v>
      </c>
      <c r="N27" s="18">
        <v>0</v>
      </c>
      <c r="O27" s="18">
        <v>0</v>
      </c>
      <c r="P27" s="18">
        <v>0</v>
      </c>
      <c r="Q27" s="18">
        <v>0</v>
      </c>
      <c r="R27" s="21">
        <f t="shared" si="1"/>
        <v>0</v>
      </c>
      <c r="S27" s="21">
        <f t="shared" si="2"/>
        <v>11</v>
      </c>
    </row>
    <row r="28" spans="1:19" s="9" customFormat="1" ht="27.75" customHeight="1">
      <c r="A28" s="44"/>
      <c r="B28" s="44"/>
      <c r="C28" s="44"/>
      <c r="D28" s="44"/>
      <c r="E28" s="44"/>
      <c r="F28" s="44"/>
      <c r="G28" s="41" t="s">
        <v>1</v>
      </c>
      <c r="H28" s="24">
        <v>339015520</v>
      </c>
      <c r="I28" s="24">
        <v>0</v>
      </c>
      <c r="J28" s="24">
        <v>0</v>
      </c>
      <c r="K28" s="24">
        <v>0</v>
      </c>
      <c r="L28" s="24">
        <v>0</v>
      </c>
      <c r="M28" s="22">
        <f t="shared" si="0"/>
        <v>0</v>
      </c>
      <c r="N28" s="24">
        <v>0</v>
      </c>
      <c r="O28" s="24">
        <v>0</v>
      </c>
      <c r="P28" s="24">
        <v>0</v>
      </c>
      <c r="Q28" s="24">
        <v>0</v>
      </c>
      <c r="R28" s="22">
        <f t="shared" si="1"/>
        <v>0</v>
      </c>
      <c r="S28" s="22">
        <f t="shared" si="2"/>
        <v>339015520</v>
      </c>
    </row>
    <row r="29" spans="1:19" s="9" customFormat="1" ht="27.75" customHeight="1">
      <c r="A29" s="44">
        <v>7</v>
      </c>
      <c r="B29" s="44">
        <v>43222805</v>
      </c>
      <c r="C29" s="44" t="s">
        <v>48</v>
      </c>
      <c r="D29" s="44" t="s">
        <v>17</v>
      </c>
      <c r="E29" s="45">
        <v>11</v>
      </c>
      <c r="F29" s="44">
        <v>10</v>
      </c>
      <c r="G29" s="16" t="s">
        <v>0</v>
      </c>
      <c r="H29" s="18">
        <v>4</v>
      </c>
      <c r="I29" s="18">
        <v>0</v>
      </c>
      <c r="J29" s="18">
        <v>0</v>
      </c>
      <c r="K29" s="18">
        <v>0</v>
      </c>
      <c r="L29" s="18">
        <v>0</v>
      </c>
      <c r="M29" s="18">
        <f t="shared" si="0"/>
        <v>0</v>
      </c>
      <c r="N29" s="18">
        <v>0</v>
      </c>
      <c r="O29" s="18">
        <v>0</v>
      </c>
      <c r="P29" s="18">
        <v>0</v>
      </c>
      <c r="Q29" s="18">
        <v>0</v>
      </c>
      <c r="R29" s="21">
        <f t="shared" si="1"/>
        <v>0</v>
      </c>
      <c r="S29" s="21">
        <f t="shared" si="2"/>
        <v>4</v>
      </c>
    </row>
    <row r="30" spans="1:19" s="9" customFormat="1" ht="27.75" customHeight="1">
      <c r="A30" s="44"/>
      <c r="B30" s="44"/>
      <c r="C30" s="44"/>
      <c r="D30" s="44"/>
      <c r="E30" s="44"/>
      <c r="F30" s="44"/>
      <c r="G30" s="41" t="s">
        <v>1</v>
      </c>
      <c r="H30" s="24">
        <v>308479000</v>
      </c>
      <c r="I30" s="24">
        <v>0</v>
      </c>
      <c r="J30" s="24">
        <v>0</v>
      </c>
      <c r="K30" s="24">
        <v>0</v>
      </c>
      <c r="L30" s="24">
        <v>0</v>
      </c>
      <c r="M30" s="22">
        <f t="shared" si="0"/>
        <v>0</v>
      </c>
      <c r="N30" s="24">
        <v>0</v>
      </c>
      <c r="O30" s="24">
        <v>0</v>
      </c>
      <c r="P30" s="24">
        <v>0</v>
      </c>
      <c r="Q30" s="24">
        <v>0</v>
      </c>
      <c r="R30" s="22">
        <f t="shared" si="1"/>
        <v>0</v>
      </c>
      <c r="S30" s="22">
        <f t="shared" si="2"/>
        <v>308479000</v>
      </c>
    </row>
    <row r="31" spans="1:19" s="9" customFormat="1" ht="27.75" customHeight="1">
      <c r="A31" s="44">
        <v>8</v>
      </c>
      <c r="B31" s="44">
        <v>25101611</v>
      </c>
      <c r="C31" s="44" t="s">
        <v>45</v>
      </c>
      <c r="D31" s="44" t="s">
        <v>17</v>
      </c>
      <c r="E31" s="45">
        <v>55</v>
      </c>
      <c r="F31" s="44">
        <v>7</v>
      </c>
      <c r="G31" s="16" t="s">
        <v>0</v>
      </c>
      <c r="H31" s="18">
        <v>55</v>
      </c>
      <c r="I31" s="18">
        <v>7</v>
      </c>
      <c r="J31" s="18">
        <v>0</v>
      </c>
      <c r="K31" s="18">
        <v>0</v>
      </c>
      <c r="L31" s="18">
        <v>0</v>
      </c>
      <c r="M31" s="18">
        <f t="shared" si="0"/>
        <v>7</v>
      </c>
      <c r="N31" s="18">
        <v>0</v>
      </c>
      <c r="O31" s="18">
        <v>0</v>
      </c>
      <c r="P31" s="18">
        <v>0</v>
      </c>
      <c r="Q31" s="18">
        <v>0</v>
      </c>
      <c r="R31" s="21">
        <f t="shared" si="1"/>
        <v>0</v>
      </c>
      <c r="S31" s="21">
        <f t="shared" si="2"/>
        <v>62</v>
      </c>
    </row>
    <row r="32" spans="1:19" s="9" customFormat="1" ht="27.75" customHeight="1">
      <c r="A32" s="44"/>
      <c r="B32" s="44"/>
      <c r="C32" s="44"/>
      <c r="D32" s="44"/>
      <c r="E32" s="44"/>
      <c r="F32" s="44"/>
      <c r="G32" s="41" t="s">
        <v>1</v>
      </c>
      <c r="H32" s="24">
        <v>1941557640</v>
      </c>
      <c r="I32" s="24">
        <v>292300000</v>
      </c>
      <c r="J32" s="24">
        <v>0</v>
      </c>
      <c r="K32" s="24">
        <v>0</v>
      </c>
      <c r="L32" s="24">
        <v>0</v>
      </c>
      <c r="M32" s="18">
        <f t="shared" si="0"/>
        <v>292300000</v>
      </c>
      <c r="N32" s="24">
        <v>0</v>
      </c>
      <c r="O32" s="24">
        <v>0</v>
      </c>
      <c r="P32" s="24">
        <v>0</v>
      </c>
      <c r="Q32" s="24">
        <v>0</v>
      </c>
      <c r="R32" s="22">
        <f t="shared" si="1"/>
        <v>0</v>
      </c>
      <c r="S32" s="22">
        <f t="shared" si="2"/>
        <v>2233857640</v>
      </c>
    </row>
    <row r="33" spans="1:19" s="9" customFormat="1" ht="27.75" customHeight="1">
      <c r="A33" s="44">
        <v>10</v>
      </c>
      <c r="B33" s="44">
        <v>44101501</v>
      </c>
      <c r="C33" s="44" t="s">
        <v>9</v>
      </c>
      <c r="D33" s="44" t="s">
        <v>17</v>
      </c>
      <c r="E33" s="45">
        <v>121</v>
      </c>
      <c r="F33" s="44">
        <v>5</v>
      </c>
      <c r="G33" s="16" t="s">
        <v>0</v>
      </c>
      <c r="H33" s="18">
        <v>91</v>
      </c>
      <c r="I33" s="18">
        <v>9</v>
      </c>
      <c r="J33" s="18">
        <v>0</v>
      </c>
      <c r="K33" s="18">
        <v>0</v>
      </c>
      <c r="L33" s="18">
        <v>0</v>
      </c>
      <c r="M33" s="18">
        <f t="shared" si="0"/>
        <v>9</v>
      </c>
      <c r="N33" s="18">
        <v>0</v>
      </c>
      <c r="O33" s="18">
        <v>0</v>
      </c>
      <c r="P33" s="18">
        <v>0</v>
      </c>
      <c r="Q33" s="18">
        <v>0</v>
      </c>
      <c r="R33" s="21">
        <f t="shared" si="1"/>
        <v>0</v>
      </c>
      <c r="S33" s="21">
        <f t="shared" si="2"/>
        <v>100</v>
      </c>
    </row>
    <row r="34" spans="1:19" s="9" customFormat="1" ht="27.75" customHeight="1">
      <c r="A34" s="44"/>
      <c r="B34" s="44"/>
      <c r="C34" s="44"/>
      <c r="D34" s="44"/>
      <c r="E34" s="44"/>
      <c r="F34" s="44"/>
      <c r="G34" s="41" t="s">
        <v>1</v>
      </c>
      <c r="H34" s="24">
        <v>465719460</v>
      </c>
      <c r="I34" s="24">
        <v>66935800</v>
      </c>
      <c r="J34" s="24">
        <v>0</v>
      </c>
      <c r="K34" s="24">
        <v>0</v>
      </c>
      <c r="L34" s="24">
        <v>0</v>
      </c>
      <c r="M34" s="22">
        <f t="shared" si="0"/>
        <v>66935800</v>
      </c>
      <c r="N34" s="24">
        <v>0</v>
      </c>
      <c r="O34" s="24">
        <v>0</v>
      </c>
      <c r="P34" s="24">
        <v>0</v>
      </c>
      <c r="Q34" s="24">
        <v>0</v>
      </c>
      <c r="R34" s="22">
        <f t="shared" si="1"/>
        <v>0</v>
      </c>
      <c r="S34" s="22">
        <f t="shared" si="2"/>
        <v>532655260</v>
      </c>
    </row>
    <row r="35" spans="1:19" ht="27.75" customHeight="1">
      <c r="A35" s="44">
        <v>11</v>
      </c>
      <c r="B35" s="44">
        <v>40101715</v>
      </c>
      <c r="C35" s="44" t="s">
        <v>50</v>
      </c>
      <c r="D35" s="44" t="s">
        <v>17</v>
      </c>
      <c r="E35" s="45">
        <v>11</v>
      </c>
      <c r="F35" s="44">
        <v>9</v>
      </c>
      <c r="G35" s="16" t="s">
        <v>0</v>
      </c>
      <c r="H35" s="26">
        <v>7</v>
      </c>
      <c r="I35" s="27">
        <v>1</v>
      </c>
      <c r="J35" s="27">
        <v>0</v>
      </c>
      <c r="K35" s="27">
        <v>0</v>
      </c>
      <c r="L35" s="27">
        <v>0</v>
      </c>
      <c r="M35" s="18">
        <f t="shared" si="0"/>
        <v>1</v>
      </c>
      <c r="N35" s="27">
        <v>0</v>
      </c>
      <c r="O35" s="27">
        <v>0</v>
      </c>
      <c r="P35" s="27">
        <v>0</v>
      </c>
      <c r="Q35" s="27">
        <v>0</v>
      </c>
      <c r="R35" s="21">
        <f t="shared" si="1"/>
        <v>0</v>
      </c>
      <c r="S35" s="21">
        <f t="shared" si="2"/>
        <v>8</v>
      </c>
    </row>
    <row r="36" spans="1:19" ht="27.75" customHeight="1">
      <c r="A36" s="44"/>
      <c r="B36" s="44"/>
      <c r="C36" s="44"/>
      <c r="D36" s="44"/>
      <c r="E36" s="44"/>
      <c r="F36" s="44"/>
      <c r="G36" s="41" t="s">
        <v>1</v>
      </c>
      <c r="H36" s="28">
        <v>72393240</v>
      </c>
      <c r="I36" s="22">
        <v>9558780</v>
      </c>
      <c r="J36" s="22">
        <v>0</v>
      </c>
      <c r="K36" s="22">
        <v>0</v>
      </c>
      <c r="L36" s="22">
        <v>0</v>
      </c>
      <c r="M36" s="22">
        <f t="shared" si="0"/>
        <v>9558780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1"/>
        <v>0</v>
      </c>
      <c r="S36" s="22">
        <f t="shared" si="2"/>
        <v>81952020</v>
      </c>
    </row>
    <row r="37" spans="1:19" ht="27.75" customHeight="1">
      <c r="A37" s="44">
        <v>12</v>
      </c>
      <c r="B37" s="44">
        <v>40101806</v>
      </c>
      <c r="C37" s="44" t="s">
        <v>51</v>
      </c>
      <c r="D37" s="44" t="s">
        <v>17</v>
      </c>
      <c r="E37" s="45">
        <v>97</v>
      </c>
      <c r="F37" s="44">
        <v>9</v>
      </c>
      <c r="G37" s="16" t="s">
        <v>0</v>
      </c>
      <c r="H37" s="17">
        <v>97</v>
      </c>
      <c r="I37" s="18">
        <v>0</v>
      </c>
      <c r="J37" s="18">
        <v>0</v>
      </c>
      <c r="K37" s="18">
        <v>0</v>
      </c>
      <c r="L37" s="18">
        <v>0</v>
      </c>
      <c r="M37" s="18">
        <f t="shared" si="0"/>
        <v>0</v>
      </c>
      <c r="N37" s="18">
        <v>0</v>
      </c>
      <c r="O37" s="18">
        <v>0</v>
      </c>
      <c r="P37" s="18">
        <v>0</v>
      </c>
      <c r="Q37" s="18">
        <v>0</v>
      </c>
      <c r="R37" s="21">
        <f t="shared" si="1"/>
        <v>0</v>
      </c>
      <c r="S37" s="21">
        <f t="shared" si="2"/>
        <v>97</v>
      </c>
    </row>
    <row r="38" spans="1:19" ht="27.75" customHeight="1">
      <c r="A38" s="44"/>
      <c r="B38" s="44"/>
      <c r="C38" s="44"/>
      <c r="D38" s="44"/>
      <c r="E38" s="44"/>
      <c r="F38" s="44"/>
      <c r="G38" s="41" t="s">
        <v>1</v>
      </c>
      <c r="H38" s="23">
        <v>164229200</v>
      </c>
      <c r="I38" s="24">
        <v>0</v>
      </c>
      <c r="J38" s="24">
        <v>0</v>
      </c>
      <c r="K38" s="24">
        <v>0</v>
      </c>
      <c r="L38" s="24">
        <v>0</v>
      </c>
      <c r="M38" s="22">
        <f t="shared" si="0"/>
        <v>0</v>
      </c>
      <c r="N38" s="24">
        <v>0</v>
      </c>
      <c r="O38" s="24">
        <v>0</v>
      </c>
      <c r="P38" s="24">
        <v>0</v>
      </c>
      <c r="Q38" s="24">
        <v>0</v>
      </c>
      <c r="R38" s="22">
        <f t="shared" si="1"/>
        <v>0</v>
      </c>
      <c r="S38" s="22">
        <f t="shared" si="2"/>
        <v>164229200</v>
      </c>
    </row>
    <row r="39" spans="1:19" ht="27.75" customHeight="1">
      <c r="A39" s="44">
        <v>13</v>
      </c>
      <c r="B39" s="46">
        <v>45111805</v>
      </c>
      <c r="C39" s="48" t="s">
        <v>10</v>
      </c>
      <c r="D39" s="46" t="s">
        <v>17</v>
      </c>
      <c r="E39" s="50">
        <v>3</v>
      </c>
      <c r="F39" s="46">
        <v>9</v>
      </c>
      <c r="G39" s="16" t="s">
        <v>0</v>
      </c>
      <c r="H39" s="17">
        <v>3</v>
      </c>
      <c r="I39" s="18">
        <v>0</v>
      </c>
      <c r="J39" s="18">
        <v>0</v>
      </c>
      <c r="K39" s="18">
        <v>0</v>
      </c>
      <c r="L39" s="18">
        <v>0</v>
      </c>
      <c r="M39" s="18">
        <f t="shared" si="0"/>
        <v>0</v>
      </c>
      <c r="N39" s="18">
        <v>0</v>
      </c>
      <c r="O39" s="18">
        <v>0</v>
      </c>
      <c r="P39" s="18">
        <v>0</v>
      </c>
      <c r="Q39" s="18">
        <v>0</v>
      </c>
      <c r="R39" s="21">
        <f t="shared" si="1"/>
        <v>0</v>
      </c>
      <c r="S39" s="21">
        <f t="shared" si="2"/>
        <v>3</v>
      </c>
    </row>
    <row r="40" spans="1:19" ht="27.75" customHeight="1">
      <c r="A40" s="44"/>
      <c r="B40" s="47"/>
      <c r="C40" s="49"/>
      <c r="D40" s="47"/>
      <c r="E40" s="51"/>
      <c r="F40" s="47"/>
      <c r="G40" s="41" t="s">
        <v>1</v>
      </c>
      <c r="H40" s="23">
        <v>46726000</v>
      </c>
      <c r="I40" s="22">
        <v>0</v>
      </c>
      <c r="J40" s="24">
        <v>0</v>
      </c>
      <c r="K40" s="24">
        <v>0</v>
      </c>
      <c r="L40" s="24">
        <v>0</v>
      </c>
      <c r="M40" s="22">
        <f t="shared" si="0"/>
        <v>0</v>
      </c>
      <c r="N40" s="24">
        <v>0</v>
      </c>
      <c r="O40" s="24">
        <v>0</v>
      </c>
      <c r="P40" s="24">
        <v>0</v>
      </c>
      <c r="Q40" s="24">
        <v>0</v>
      </c>
      <c r="R40" s="22">
        <f t="shared" si="1"/>
        <v>0</v>
      </c>
      <c r="S40" s="22">
        <f t="shared" si="2"/>
        <v>46726000</v>
      </c>
    </row>
    <row r="41" spans="1:19" ht="27.75" customHeight="1">
      <c r="A41" s="44">
        <v>14</v>
      </c>
      <c r="B41" s="46">
        <v>45111616</v>
      </c>
      <c r="C41" s="48" t="s">
        <v>11</v>
      </c>
      <c r="D41" s="46" t="s">
        <v>17</v>
      </c>
      <c r="E41" s="50">
        <v>19</v>
      </c>
      <c r="F41" s="46">
        <v>7</v>
      </c>
      <c r="G41" s="16" t="s">
        <v>0</v>
      </c>
      <c r="H41" s="17">
        <v>41</v>
      </c>
      <c r="I41" s="21">
        <v>3</v>
      </c>
      <c r="J41" s="18">
        <v>0</v>
      </c>
      <c r="K41" s="18">
        <v>0</v>
      </c>
      <c r="L41" s="18">
        <v>0</v>
      </c>
      <c r="M41" s="18">
        <f t="shared" si="0"/>
        <v>3</v>
      </c>
      <c r="N41" s="18">
        <v>0</v>
      </c>
      <c r="O41" s="18">
        <v>0</v>
      </c>
      <c r="P41" s="18">
        <v>0</v>
      </c>
      <c r="Q41" s="18">
        <v>0</v>
      </c>
      <c r="R41" s="21">
        <f t="shared" si="1"/>
        <v>0</v>
      </c>
      <c r="S41" s="21">
        <f t="shared" si="2"/>
        <v>44</v>
      </c>
    </row>
    <row r="42" spans="1:19" ht="27.75" customHeight="1">
      <c r="A42" s="44"/>
      <c r="B42" s="47"/>
      <c r="C42" s="49"/>
      <c r="D42" s="47"/>
      <c r="E42" s="51"/>
      <c r="F42" s="47"/>
      <c r="G42" s="41" t="s">
        <v>1</v>
      </c>
      <c r="H42" s="23">
        <v>175932720</v>
      </c>
      <c r="I42" s="22">
        <v>9747340</v>
      </c>
      <c r="J42" s="24">
        <v>0</v>
      </c>
      <c r="K42" s="24">
        <v>0</v>
      </c>
      <c r="L42" s="24">
        <v>0</v>
      </c>
      <c r="M42" s="22">
        <f t="shared" si="0"/>
        <v>9747340</v>
      </c>
      <c r="N42" s="24">
        <v>0</v>
      </c>
      <c r="O42" s="24">
        <v>0</v>
      </c>
      <c r="P42" s="24">
        <v>0</v>
      </c>
      <c r="Q42" s="24">
        <v>0</v>
      </c>
      <c r="R42" s="22">
        <f t="shared" si="1"/>
        <v>0</v>
      </c>
      <c r="S42" s="22">
        <f t="shared" si="2"/>
        <v>185680060</v>
      </c>
    </row>
    <row r="43" spans="1:19" ht="27.75" customHeight="1">
      <c r="A43" s="44">
        <v>15</v>
      </c>
      <c r="B43" s="46">
        <v>45121516</v>
      </c>
      <c r="C43" s="48" t="s">
        <v>54</v>
      </c>
      <c r="D43" s="46" t="s">
        <v>17</v>
      </c>
      <c r="E43" s="50">
        <v>19</v>
      </c>
      <c r="F43" s="46">
        <v>9</v>
      </c>
      <c r="G43" s="16" t="s">
        <v>0</v>
      </c>
      <c r="H43" s="17">
        <v>14</v>
      </c>
      <c r="I43" s="21">
        <v>1</v>
      </c>
      <c r="J43" s="18">
        <v>0</v>
      </c>
      <c r="K43" s="18">
        <v>0</v>
      </c>
      <c r="L43" s="18">
        <v>0</v>
      </c>
      <c r="M43" s="18">
        <f t="shared" si="0"/>
        <v>1</v>
      </c>
      <c r="N43" s="18">
        <v>0</v>
      </c>
      <c r="O43" s="18">
        <v>0</v>
      </c>
      <c r="P43" s="18">
        <v>0</v>
      </c>
      <c r="Q43" s="18">
        <v>0</v>
      </c>
      <c r="R43" s="21">
        <f t="shared" si="1"/>
        <v>0</v>
      </c>
      <c r="S43" s="21">
        <f t="shared" si="2"/>
        <v>15</v>
      </c>
    </row>
    <row r="44" spans="1:19" ht="27.75" customHeight="1">
      <c r="A44" s="44"/>
      <c r="B44" s="47"/>
      <c r="C44" s="49"/>
      <c r="D44" s="47"/>
      <c r="E44" s="51"/>
      <c r="F44" s="47"/>
      <c r="G44" s="41" t="s">
        <v>1</v>
      </c>
      <c r="H44" s="23">
        <v>185225000</v>
      </c>
      <c r="I44" s="22">
        <v>1325110</v>
      </c>
      <c r="J44" s="24">
        <v>0</v>
      </c>
      <c r="K44" s="24">
        <v>0</v>
      </c>
      <c r="L44" s="24">
        <v>0</v>
      </c>
      <c r="M44" s="22">
        <f t="shared" si="0"/>
        <v>1325110</v>
      </c>
      <c r="N44" s="24">
        <v>0</v>
      </c>
      <c r="O44" s="24">
        <v>0</v>
      </c>
      <c r="P44" s="24">
        <v>0</v>
      </c>
      <c r="Q44" s="24">
        <v>0</v>
      </c>
      <c r="R44" s="22">
        <f t="shared" si="1"/>
        <v>0</v>
      </c>
      <c r="S44" s="22">
        <f t="shared" si="2"/>
        <v>186550110</v>
      </c>
    </row>
    <row r="45" spans="1:19" ht="27.75" customHeight="1">
      <c r="A45" s="44">
        <v>16</v>
      </c>
      <c r="B45" s="44">
        <v>52161545</v>
      </c>
      <c r="C45" s="52" t="s">
        <v>12</v>
      </c>
      <c r="D45" s="44" t="s">
        <v>17</v>
      </c>
      <c r="E45" s="45">
        <v>2</v>
      </c>
      <c r="F45" s="44">
        <v>6</v>
      </c>
      <c r="G45" s="16" t="s">
        <v>0</v>
      </c>
      <c r="H45" s="17">
        <v>2</v>
      </c>
      <c r="I45" s="21">
        <v>0</v>
      </c>
      <c r="J45" s="18">
        <v>0</v>
      </c>
      <c r="K45" s="18">
        <v>0</v>
      </c>
      <c r="L45" s="18">
        <v>0</v>
      </c>
      <c r="M45" s="18">
        <f t="shared" si="0"/>
        <v>0</v>
      </c>
      <c r="N45" s="18">
        <v>0</v>
      </c>
      <c r="O45" s="18">
        <v>0</v>
      </c>
      <c r="P45" s="18">
        <v>0</v>
      </c>
      <c r="Q45" s="18">
        <v>0</v>
      </c>
      <c r="R45" s="21">
        <f t="shared" si="1"/>
        <v>0</v>
      </c>
      <c r="S45" s="21">
        <f t="shared" si="2"/>
        <v>2</v>
      </c>
    </row>
    <row r="46" spans="1:19" ht="27.75" customHeight="1">
      <c r="A46" s="44"/>
      <c r="B46" s="44"/>
      <c r="C46" s="44"/>
      <c r="D46" s="44"/>
      <c r="E46" s="44"/>
      <c r="F46" s="44"/>
      <c r="G46" s="41" t="s">
        <v>1</v>
      </c>
      <c r="H46" s="23">
        <v>4365000</v>
      </c>
      <c r="I46" s="22">
        <v>0</v>
      </c>
      <c r="J46" s="24">
        <v>0</v>
      </c>
      <c r="K46" s="24">
        <v>0</v>
      </c>
      <c r="L46" s="24">
        <v>0</v>
      </c>
      <c r="M46" s="22">
        <f t="shared" si="0"/>
        <v>0</v>
      </c>
      <c r="N46" s="24">
        <v>0</v>
      </c>
      <c r="O46" s="24">
        <v>0</v>
      </c>
      <c r="P46" s="24">
        <v>0</v>
      </c>
      <c r="Q46" s="24">
        <v>0</v>
      </c>
      <c r="R46" s="22">
        <f t="shared" si="1"/>
        <v>0</v>
      </c>
      <c r="S46" s="22">
        <f t="shared" si="2"/>
        <v>4365000</v>
      </c>
    </row>
    <row r="47" spans="1:19" ht="27.75" customHeight="1">
      <c r="A47" s="44">
        <v>17</v>
      </c>
      <c r="B47" s="44">
        <v>39121011</v>
      </c>
      <c r="C47" s="44" t="s">
        <v>49</v>
      </c>
      <c r="D47" s="44" t="s">
        <v>17</v>
      </c>
      <c r="E47" s="45">
        <v>16</v>
      </c>
      <c r="F47" s="44">
        <v>10</v>
      </c>
      <c r="G47" s="16" t="s">
        <v>0</v>
      </c>
      <c r="H47" s="17">
        <v>13</v>
      </c>
      <c r="I47" s="21">
        <v>2</v>
      </c>
      <c r="J47" s="18">
        <v>0</v>
      </c>
      <c r="K47" s="18">
        <v>0</v>
      </c>
      <c r="L47" s="18">
        <v>0</v>
      </c>
      <c r="M47" s="18">
        <f t="shared" si="0"/>
        <v>2</v>
      </c>
      <c r="N47" s="18">
        <v>0</v>
      </c>
      <c r="O47" s="18">
        <v>0</v>
      </c>
      <c r="P47" s="18">
        <v>0</v>
      </c>
      <c r="Q47" s="18">
        <v>0</v>
      </c>
      <c r="R47" s="21">
        <f t="shared" si="1"/>
        <v>0</v>
      </c>
      <c r="S47" s="21">
        <f t="shared" si="2"/>
        <v>15</v>
      </c>
    </row>
    <row r="48" spans="1:19" ht="27.75" customHeight="1">
      <c r="A48" s="44"/>
      <c r="B48" s="44"/>
      <c r="C48" s="44"/>
      <c r="D48" s="44"/>
      <c r="E48" s="44"/>
      <c r="F48" s="44"/>
      <c r="G48" s="41" t="s">
        <v>1</v>
      </c>
      <c r="H48" s="23">
        <v>61211000</v>
      </c>
      <c r="I48" s="22">
        <v>52241600</v>
      </c>
      <c r="J48" s="24">
        <v>0</v>
      </c>
      <c r="K48" s="24">
        <v>0</v>
      </c>
      <c r="L48" s="24">
        <v>0</v>
      </c>
      <c r="M48" s="22">
        <f t="shared" si="0"/>
        <v>52241600</v>
      </c>
      <c r="N48" s="24">
        <v>0</v>
      </c>
      <c r="O48" s="24">
        <v>0</v>
      </c>
      <c r="P48" s="24">
        <v>0</v>
      </c>
      <c r="Q48" s="24">
        <v>0</v>
      </c>
      <c r="R48" s="22">
        <f t="shared" si="1"/>
        <v>0</v>
      </c>
      <c r="S48" s="22">
        <f t="shared" si="2"/>
        <v>113452600</v>
      </c>
    </row>
    <row r="49" spans="1:19" ht="27.75" customHeight="1">
      <c r="A49" s="44">
        <v>21</v>
      </c>
      <c r="B49" s="52">
        <v>41115406</v>
      </c>
      <c r="C49" s="52" t="s">
        <v>16</v>
      </c>
      <c r="D49" s="44" t="s">
        <v>17</v>
      </c>
      <c r="E49" s="45"/>
      <c r="F49" s="44">
        <v>10</v>
      </c>
      <c r="G49" s="16" t="s">
        <v>0</v>
      </c>
      <c r="H49" s="17">
        <v>2</v>
      </c>
      <c r="I49" s="21">
        <v>0</v>
      </c>
      <c r="J49" s="18">
        <v>0</v>
      </c>
      <c r="K49" s="18">
        <v>0</v>
      </c>
      <c r="L49" s="18">
        <v>0</v>
      </c>
      <c r="M49" s="18">
        <f t="shared" si="0"/>
        <v>0</v>
      </c>
      <c r="N49" s="18">
        <v>0</v>
      </c>
      <c r="O49" s="18">
        <v>0</v>
      </c>
      <c r="P49" s="18">
        <v>0</v>
      </c>
      <c r="Q49" s="18">
        <v>0</v>
      </c>
      <c r="R49" s="21">
        <f t="shared" si="1"/>
        <v>0</v>
      </c>
      <c r="S49" s="21">
        <f t="shared" si="2"/>
        <v>2</v>
      </c>
    </row>
    <row r="50" spans="1:19" ht="27.75" customHeight="1">
      <c r="A50" s="44"/>
      <c r="B50" s="44"/>
      <c r="C50" s="44"/>
      <c r="D50" s="44"/>
      <c r="E50" s="44"/>
      <c r="F50" s="44"/>
      <c r="G50" s="41" t="s">
        <v>1</v>
      </c>
      <c r="H50" s="23">
        <v>182274000</v>
      </c>
      <c r="I50" s="22">
        <v>0</v>
      </c>
      <c r="J50" s="24">
        <v>0</v>
      </c>
      <c r="K50" s="24">
        <v>0</v>
      </c>
      <c r="L50" s="24">
        <v>0</v>
      </c>
      <c r="M50" s="22">
        <f t="shared" si="0"/>
        <v>0</v>
      </c>
      <c r="N50" s="24">
        <v>0</v>
      </c>
      <c r="O50" s="24">
        <v>0</v>
      </c>
      <c r="P50" s="24">
        <v>0</v>
      </c>
      <c r="Q50" s="24">
        <v>0</v>
      </c>
      <c r="R50" s="22">
        <f t="shared" si="1"/>
        <v>0</v>
      </c>
      <c r="S50" s="22">
        <f t="shared" si="2"/>
        <v>182274000</v>
      </c>
    </row>
    <row r="51" spans="1:19" ht="27.75" customHeight="1">
      <c r="A51" s="44">
        <v>22</v>
      </c>
      <c r="B51" s="44">
        <v>41104510</v>
      </c>
      <c r="C51" s="52" t="s">
        <v>13</v>
      </c>
      <c r="D51" s="44" t="s">
        <v>17</v>
      </c>
      <c r="E51" s="45">
        <v>8</v>
      </c>
      <c r="F51" s="44">
        <v>10</v>
      </c>
      <c r="G51" s="16" t="s">
        <v>0</v>
      </c>
      <c r="H51" s="17">
        <v>4</v>
      </c>
      <c r="I51" s="21">
        <v>1</v>
      </c>
      <c r="J51" s="18">
        <v>0</v>
      </c>
      <c r="K51" s="18">
        <v>0</v>
      </c>
      <c r="L51" s="18">
        <v>0</v>
      </c>
      <c r="M51" s="18">
        <f t="shared" si="0"/>
        <v>1</v>
      </c>
      <c r="N51" s="18">
        <v>0</v>
      </c>
      <c r="O51" s="18">
        <v>0</v>
      </c>
      <c r="P51" s="18">
        <v>0</v>
      </c>
      <c r="Q51" s="18">
        <v>0</v>
      </c>
      <c r="R51" s="21">
        <f t="shared" si="1"/>
        <v>0</v>
      </c>
      <c r="S51" s="21">
        <f t="shared" si="2"/>
        <v>5</v>
      </c>
    </row>
    <row r="52" spans="1:19" ht="27.75" customHeight="1">
      <c r="A52" s="44"/>
      <c r="B52" s="44"/>
      <c r="C52" s="44"/>
      <c r="D52" s="44"/>
      <c r="E52" s="44"/>
      <c r="F52" s="44"/>
      <c r="G52" s="41" t="s">
        <v>1</v>
      </c>
      <c r="H52" s="23">
        <v>13158000</v>
      </c>
      <c r="I52" s="22">
        <v>9926000</v>
      </c>
      <c r="J52" s="24">
        <v>0</v>
      </c>
      <c r="K52" s="24">
        <v>0</v>
      </c>
      <c r="L52" s="24">
        <v>0</v>
      </c>
      <c r="M52" s="22">
        <f t="shared" si="0"/>
        <v>9926000</v>
      </c>
      <c r="N52" s="24">
        <v>0</v>
      </c>
      <c r="O52" s="24">
        <v>0</v>
      </c>
      <c r="P52" s="24">
        <v>0</v>
      </c>
      <c r="Q52" s="24">
        <v>0</v>
      </c>
      <c r="R52" s="22">
        <f t="shared" si="1"/>
        <v>0</v>
      </c>
      <c r="S52" s="22">
        <f t="shared" si="2"/>
        <v>23084000</v>
      </c>
    </row>
    <row r="53" spans="1:19" ht="27.75" customHeight="1">
      <c r="A53" s="44">
        <v>23</v>
      </c>
      <c r="B53" s="44">
        <v>41103202</v>
      </c>
      <c r="C53" s="52" t="s">
        <v>53</v>
      </c>
      <c r="D53" s="44" t="s">
        <v>18</v>
      </c>
      <c r="E53" s="45"/>
      <c r="F53" s="44">
        <v>10</v>
      </c>
      <c r="G53" s="16" t="s">
        <v>0</v>
      </c>
      <c r="H53" s="17">
        <v>2</v>
      </c>
      <c r="I53" s="21">
        <v>0</v>
      </c>
      <c r="J53" s="18">
        <v>0</v>
      </c>
      <c r="K53" s="18">
        <v>0</v>
      </c>
      <c r="L53" s="18">
        <v>0</v>
      </c>
      <c r="M53" s="18">
        <f t="shared" si="0"/>
        <v>0</v>
      </c>
      <c r="N53" s="18">
        <v>0</v>
      </c>
      <c r="O53" s="18">
        <v>0</v>
      </c>
      <c r="P53" s="18">
        <v>0</v>
      </c>
      <c r="Q53" s="18">
        <v>0</v>
      </c>
      <c r="R53" s="21">
        <f t="shared" si="1"/>
        <v>0</v>
      </c>
      <c r="S53" s="21">
        <f t="shared" si="2"/>
        <v>2</v>
      </c>
    </row>
    <row r="54" spans="1:19" ht="27.75" customHeight="1">
      <c r="A54" s="44"/>
      <c r="B54" s="44"/>
      <c r="C54" s="44"/>
      <c r="D54" s="44"/>
      <c r="E54" s="44"/>
      <c r="F54" s="44"/>
      <c r="G54" s="41" t="s">
        <v>1</v>
      </c>
      <c r="H54" s="23">
        <v>34150000</v>
      </c>
      <c r="I54" s="22">
        <v>0</v>
      </c>
      <c r="J54" s="24">
        <v>0</v>
      </c>
      <c r="K54" s="24">
        <v>0</v>
      </c>
      <c r="L54" s="24">
        <v>0</v>
      </c>
      <c r="M54" s="22">
        <f t="shared" si="0"/>
        <v>0</v>
      </c>
      <c r="N54" s="24">
        <v>0</v>
      </c>
      <c r="O54" s="24">
        <v>0</v>
      </c>
      <c r="P54" s="24">
        <v>0</v>
      </c>
      <c r="Q54" s="24">
        <v>0</v>
      </c>
      <c r="R54" s="22">
        <f t="shared" si="1"/>
        <v>0</v>
      </c>
      <c r="S54" s="22">
        <f t="shared" si="2"/>
        <v>34150000</v>
      </c>
    </row>
    <row r="55" spans="1:19" ht="27.75" customHeight="1">
      <c r="A55" s="44">
        <v>24</v>
      </c>
      <c r="B55" s="44">
        <v>42281508</v>
      </c>
      <c r="C55" s="52" t="s">
        <v>66</v>
      </c>
      <c r="D55" s="44" t="s">
        <v>17</v>
      </c>
      <c r="E55" s="45">
        <v>14</v>
      </c>
      <c r="F55" s="44">
        <v>10</v>
      </c>
      <c r="G55" s="16" t="s">
        <v>0</v>
      </c>
      <c r="H55" s="17">
        <v>29</v>
      </c>
      <c r="I55" s="21">
        <v>1</v>
      </c>
      <c r="J55" s="18">
        <v>0</v>
      </c>
      <c r="K55" s="18">
        <v>0</v>
      </c>
      <c r="L55" s="18">
        <v>0</v>
      </c>
      <c r="M55" s="18">
        <f t="shared" si="0"/>
        <v>1</v>
      </c>
      <c r="N55" s="18">
        <v>0</v>
      </c>
      <c r="O55" s="18">
        <v>0</v>
      </c>
      <c r="P55" s="18">
        <v>0</v>
      </c>
      <c r="Q55" s="18">
        <v>0</v>
      </c>
      <c r="R55" s="21">
        <f t="shared" si="1"/>
        <v>0</v>
      </c>
      <c r="S55" s="21">
        <f t="shared" si="2"/>
        <v>30</v>
      </c>
    </row>
    <row r="56" spans="1:19" ht="27.75" customHeight="1">
      <c r="A56" s="44"/>
      <c r="B56" s="44"/>
      <c r="C56" s="44"/>
      <c r="D56" s="44"/>
      <c r="E56" s="44"/>
      <c r="F56" s="44"/>
      <c r="G56" s="41" t="s">
        <v>1</v>
      </c>
      <c r="H56" s="23">
        <v>83379000</v>
      </c>
      <c r="I56" s="22">
        <v>11843000</v>
      </c>
      <c r="J56" s="24">
        <v>0</v>
      </c>
      <c r="K56" s="24">
        <v>0</v>
      </c>
      <c r="L56" s="24">
        <v>0</v>
      </c>
      <c r="M56" s="22">
        <f t="shared" si="0"/>
        <v>11843000</v>
      </c>
      <c r="N56" s="24">
        <v>0</v>
      </c>
      <c r="O56" s="24">
        <v>0</v>
      </c>
      <c r="P56" s="24">
        <v>0</v>
      </c>
      <c r="Q56" s="24">
        <v>0</v>
      </c>
      <c r="R56" s="22">
        <f t="shared" si="1"/>
        <v>0</v>
      </c>
      <c r="S56" s="22">
        <f t="shared" si="2"/>
        <v>95222000</v>
      </c>
    </row>
    <row r="57" spans="1:19" ht="27.75" customHeight="1">
      <c r="A57" s="44">
        <v>26</v>
      </c>
      <c r="B57" s="44">
        <v>41111703</v>
      </c>
      <c r="C57" s="44" t="s">
        <v>14</v>
      </c>
      <c r="D57" s="44" t="s">
        <v>17</v>
      </c>
      <c r="E57" s="45">
        <v>8</v>
      </c>
      <c r="F57" s="44">
        <v>11</v>
      </c>
      <c r="G57" s="16" t="s">
        <v>0</v>
      </c>
      <c r="H57" s="17">
        <v>2</v>
      </c>
      <c r="I57" s="21">
        <v>0</v>
      </c>
      <c r="J57" s="18">
        <v>0</v>
      </c>
      <c r="K57" s="18">
        <v>0</v>
      </c>
      <c r="L57" s="18">
        <v>0</v>
      </c>
      <c r="M57" s="18">
        <f t="shared" si="0"/>
        <v>0</v>
      </c>
      <c r="N57" s="18">
        <v>0</v>
      </c>
      <c r="O57" s="18">
        <v>0</v>
      </c>
      <c r="P57" s="18">
        <v>0</v>
      </c>
      <c r="Q57" s="18">
        <v>0</v>
      </c>
      <c r="R57" s="21">
        <f t="shared" si="1"/>
        <v>0</v>
      </c>
      <c r="S57" s="21">
        <f t="shared" si="2"/>
        <v>2</v>
      </c>
    </row>
    <row r="58" spans="1:19" ht="27.75" customHeight="1">
      <c r="A58" s="44"/>
      <c r="B58" s="44"/>
      <c r="C58" s="44"/>
      <c r="D58" s="44"/>
      <c r="E58" s="44"/>
      <c r="F58" s="44"/>
      <c r="G58" s="41" t="s">
        <v>1</v>
      </c>
      <c r="H58" s="23">
        <v>4300000</v>
      </c>
      <c r="I58" s="22">
        <v>0</v>
      </c>
      <c r="J58" s="24">
        <v>0</v>
      </c>
      <c r="K58" s="24">
        <v>0</v>
      </c>
      <c r="L58" s="24">
        <v>0</v>
      </c>
      <c r="M58" s="22">
        <f t="shared" si="0"/>
        <v>0</v>
      </c>
      <c r="N58" s="24">
        <v>0</v>
      </c>
      <c r="O58" s="24">
        <v>0</v>
      </c>
      <c r="P58" s="24">
        <v>0</v>
      </c>
      <c r="Q58" s="24">
        <v>0</v>
      </c>
      <c r="R58" s="22">
        <f t="shared" si="1"/>
        <v>0</v>
      </c>
      <c r="S58" s="22">
        <f t="shared" si="2"/>
        <v>4300000</v>
      </c>
    </row>
    <row r="59" spans="1:19" ht="27.75" customHeight="1">
      <c r="A59" s="44">
        <v>28</v>
      </c>
      <c r="B59" s="44">
        <v>43211503</v>
      </c>
      <c r="C59" s="44" t="s">
        <v>15</v>
      </c>
      <c r="D59" s="44" t="s">
        <v>17</v>
      </c>
      <c r="E59" s="45">
        <v>51</v>
      </c>
      <c r="F59" s="44">
        <v>5</v>
      </c>
      <c r="G59" s="16" t="s">
        <v>0</v>
      </c>
      <c r="H59" s="17">
        <v>82</v>
      </c>
      <c r="I59" s="21">
        <v>2</v>
      </c>
      <c r="J59" s="18">
        <v>0</v>
      </c>
      <c r="K59" s="18">
        <v>0</v>
      </c>
      <c r="L59" s="18">
        <v>0</v>
      </c>
      <c r="M59" s="18">
        <f t="shared" si="0"/>
        <v>2</v>
      </c>
      <c r="N59" s="18">
        <v>0</v>
      </c>
      <c r="O59" s="18">
        <v>0</v>
      </c>
      <c r="P59" s="18">
        <v>0</v>
      </c>
      <c r="Q59" s="18">
        <v>0</v>
      </c>
      <c r="R59" s="21">
        <f t="shared" si="1"/>
        <v>0</v>
      </c>
      <c r="S59" s="21">
        <f t="shared" si="2"/>
        <v>84</v>
      </c>
    </row>
    <row r="60" spans="1:19" ht="27.75" customHeight="1">
      <c r="A60" s="44"/>
      <c r="B60" s="44"/>
      <c r="C60" s="44"/>
      <c r="D60" s="44"/>
      <c r="E60" s="44"/>
      <c r="F60" s="44"/>
      <c r="G60" s="41" t="s">
        <v>1</v>
      </c>
      <c r="H60" s="23">
        <v>189773300</v>
      </c>
      <c r="I60" s="22">
        <v>4837180</v>
      </c>
      <c r="J60" s="24">
        <v>0</v>
      </c>
      <c r="K60" s="24">
        <v>0</v>
      </c>
      <c r="L60" s="24">
        <v>0</v>
      </c>
      <c r="M60" s="22">
        <f t="shared" si="0"/>
        <v>4837180</v>
      </c>
      <c r="N60" s="24">
        <v>0</v>
      </c>
      <c r="O60" s="24">
        <v>0</v>
      </c>
      <c r="P60" s="24">
        <v>0</v>
      </c>
      <c r="Q60" s="24">
        <v>0</v>
      </c>
      <c r="R60" s="22">
        <f t="shared" si="1"/>
        <v>0</v>
      </c>
      <c r="S60" s="22">
        <f t="shared" si="2"/>
        <v>194610480</v>
      </c>
    </row>
    <row r="61" spans="1:19" ht="27.75" customHeight="1">
      <c r="A61" s="44">
        <v>29</v>
      </c>
      <c r="B61" s="44">
        <v>40101787</v>
      </c>
      <c r="C61" s="44" t="s">
        <v>52</v>
      </c>
      <c r="D61" s="44" t="s">
        <v>17</v>
      </c>
      <c r="E61" s="45">
        <v>223</v>
      </c>
      <c r="F61" s="44">
        <v>9</v>
      </c>
      <c r="G61" s="16" t="s">
        <v>0</v>
      </c>
      <c r="H61" s="17">
        <v>161</v>
      </c>
      <c r="I61" s="21">
        <v>56</v>
      </c>
      <c r="J61" s="18">
        <v>0</v>
      </c>
      <c r="K61" s="18">
        <v>0</v>
      </c>
      <c r="L61" s="18">
        <v>0</v>
      </c>
      <c r="M61" s="18">
        <f t="shared" si="0"/>
        <v>56</v>
      </c>
      <c r="N61" s="18">
        <v>0</v>
      </c>
      <c r="O61" s="18">
        <v>0</v>
      </c>
      <c r="P61" s="18">
        <v>0</v>
      </c>
      <c r="Q61" s="18">
        <v>0</v>
      </c>
      <c r="R61" s="21">
        <f t="shared" si="1"/>
        <v>0</v>
      </c>
      <c r="S61" s="21">
        <f t="shared" si="2"/>
        <v>217</v>
      </c>
    </row>
    <row r="62" spans="1:19" ht="27.75" customHeight="1">
      <c r="A62" s="44"/>
      <c r="B62" s="44"/>
      <c r="C62" s="44"/>
      <c r="D62" s="44"/>
      <c r="E62" s="44"/>
      <c r="F62" s="44"/>
      <c r="G62" s="41" t="s">
        <v>1</v>
      </c>
      <c r="H62" s="23">
        <v>608196100</v>
      </c>
      <c r="I62" s="22">
        <v>386005850</v>
      </c>
      <c r="J62" s="24">
        <v>0</v>
      </c>
      <c r="K62" s="24">
        <v>0</v>
      </c>
      <c r="L62" s="24">
        <v>0</v>
      </c>
      <c r="M62" s="22">
        <f t="shared" si="0"/>
        <v>386005850</v>
      </c>
      <c r="N62" s="24">
        <v>0</v>
      </c>
      <c r="O62" s="24">
        <v>0</v>
      </c>
      <c r="P62" s="24">
        <v>0</v>
      </c>
      <c r="Q62" s="24">
        <v>0</v>
      </c>
      <c r="R62" s="22">
        <f t="shared" si="1"/>
        <v>0</v>
      </c>
      <c r="S62" s="22">
        <f t="shared" si="2"/>
        <v>994201950</v>
      </c>
    </row>
    <row r="63" spans="1:19" ht="27.75" customHeight="1">
      <c r="A63" s="44">
        <v>30</v>
      </c>
      <c r="B63" s="46">
        <v>46171610</v>
      </c>
      <c r="C63" s="48" t="s">
        <v>55</v>
      </c>
      <c r="D63" s="46" t="s">
        <v>17</v>
      </c>
      <c r="E63" s="50">
        <v>98</v>
      </c>
      <c r="F63" s="46">
        <v>9</v>
      </c>
      <c r="G63" s="16" t="s">
        <v>0</v>
      </c>
      <c r="H63" s="17">
        <v>19</v>
      </c>
      <c r="I63" s="21">
        <v>57</v>
      </c>
      <c r="J63" s="18">
        <v>0</v>
      </c>
      <c r="K63" s="18">
        <v>0</v>
      </c>
      <c r="L63" s="18">
        <v>0</v>
      </c>
      <c r="M63" s="18">
        <f t="shared" si="0"/>
        <v>57</v>
      </c>
      <c r="N63" s="18">
        <v>0</v>
      </c>
      <c r="O63" s="18">
        <v>0</v>
      </c>
      <c r="P63" s="18">
        <v>0</v>
      </c>
      <c r="Q63" s="18">
        <v>0</v>
      </c>
      <c r="R63" s="21">
        <f t="shared" si="1"/>
        <v>0</v>
      </c>
      <c r="S63" s="21">
        <f t="shared" si="2"/>
        <v>76</v>
      </c>
    </row>
    <row r="64" spans="1:19" ht="27.75" customHeight="1">
      <c r="A64" s="44"/>
      <c r="B64" s="47"/>
      <c r="C64" s="49"/>
      <c r="D64" s="47"/>
      <c r="E64" s="51"/>
      <c r="F64" s="47"/>
      <c r="G64" s="41" t="s">
        <v>1</v>
      </c>
      <c r="H64" s="23">
        <v>95583000</v>
      </c>
      <c r="I64" s="22">
        <v>199597880</v>
      </c>
      <c r="J64" s="24">
        <v>0</v>
      </c>
      <c r="K64" s="24">
        <v>0</v>
      </c>
      <c r="L64" s="24">
        <v>0</v>
      </c>
      <c r="M64" s="22">
        <f t="shared" si="0"/>
        <v>199597880</v>
      </c>
      <c r="N64" s="24">
        <v>0</v>
      </c>
      <c r="O64" s="24">
        <v>0</v>
      </c>
      <c r="P64" s="24">
        <v>0</v>
      </c>
      <c r="Q64" s="24">
        <v>0</v>
      </c>
      <c r="R64" s="22">
        <f t="shared" si="1"/>
        <v>0</v>
      </c>
      <c r="S64" s="22">
        <f t="shared" si="2"/>
        <v>295180880</v>
      </c>
    </row>
    <row r="65" spans="1:19" ht="27.75" customHeight="1">
      <c r="A65" s="44">
        <v>31</v>
      </c>
      <c r="B65" s="44">
        <v>43211501</v>
      </c>
      <c r="C65" s="44" t="s">
        <v>64</v>
      </c>
      <c r="D65" s="44" t="s">
        <v>17</v>
      </c>
      <c r="E65" s="45">
        <v>39</v>
      </c>
      <c r="F65" s="44">
        <v>5</v>
      </c>
      <c r="G65" s="16" t="s">
        <v>0</v>
      </c>
      <c r="H65" s="17">
        <v>18</v>
      </c>
      <c r="I65" s="21">
        <v>3</v>
      </c>
      <c r="J65" s="18">
        <v>0</v>
      </c>
      <c r="K65" s="18">
        <v>0</v>
      </c>
      <c r="L65" s="18">
        <v>0</v>
      </c>
      <c r="M65" s="18">
        <f t="shared" si="0"/>
        <v>3</v>
      </c>
      <c r="N65" s="18">
        <v>0</v>
      </c>
      <c r="O65" s="18">
        <v>0</v>
      </c>
      <c r="P65" s="18">
        <v>0</v>
      </c>
      <c r="Q65" s="18">
        <v>0</v>
      </c>
      <c r="R65" s="21">
        <f t="shared" si="1"/>
        <v>0</v>
      </c>
      <c r="S65" s="21">
        <f t="shared" si="2"/>
        <v>21</v>
      </c>
    </row>
    <row r="66" spans="1:19" ht="27.75" customHeight="1">
      <c r="A66" s="44"/>
      <c r="B66" s="44"/>
      <c r="C66" s="44"/>
      <c r="D66" s="44"/>
      <c r="E66" s="44"/>
      <c r="F66" s="44"/>
      <c r="G66" s="41" t="s">
        <v>1</v>
      </c>
      <c r="H66" s="23">
        <v>835133230</v>
      </c>
      <c r="I66" s="22">
        <v>413650010</v>
      </c>
      <c r="J66" s="24">
        <v>0</v>
      </c>
      <c r="K66" s="24">
        <v>0</v>
      </c>
      <c r="L66" s="24">
        <v>0</v>
      </c>
      <c r="M66" s="22">
        <f t="shared" si="0"/>
        <v>413650010</v>
      </c>
      <c r="N66" s="24">
        <v>0</v>
      </c>
      <c r="O66" s="24">
        <v>0</v>
      </c>
      <c r="P66" s="24">
        <v>0</v>
      </c>
      <c r="Q66" s="24">
        <v>0</v>
      </c>
      <c r="R66" s="22">
        <f t="shared" si="1"/>
        <v>0</v>
      </c>
      <c r="S66" s="22">
        <f t="shared" si="2"/>
        <v>1248783240</v>
      </c>
    </row>
  </sheetData>
  <sheetProtection/>
  <mergeCells count="169">
    <mergeCell ref="B1:I1"/>
    <mergeCell ref="B7:E7"/>
    <mergeCell ref="A10:B10"/>
    <mergeCell ref="A12:A14"/>
    <mergeCell ref="B12:B14"/>
    <mergeCell ref="C12:C14"/>
    <mergeCell ref="D12:D14"/>
    <mergeCell ref="E12:E14"/>
    <mergeCell ref="F12:F14"/>
    <mergeCell ref="G12:G14"/>
    <mergeCell ref="H12:H14"/>
    <mergeCell ref="I12:R12"/>
    <mergeCell ref="S12:S14"/>
    <mergeCell ref="I13:M13"/>
    <mergeCell ref="N13:R13"/>
    <mergeCell ref="A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  <mergeCell ref="A47:A48"/>
    <mergeCell ref="B47:B48"/>
    <mergeCell ref="C47:C48"/>
    <mergeCell ref="D47:D48"/>
    <mergeCell ref="E47:E48"/>
    <mergeCell ref="F47:F48"/>
    <mergeCell ref="A49:A50"/>
    <mergeCell ref="B49:B50"/>
    <mergeCell ref="C49:C50"/>
    <mergeCell ref="D49:D50"/>
    <mergeCell ref="E49:E50"/>
    <mergeCell ref="F49:F50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3:E64"/>
    <mergeCell ref="F63:F64"/>
    <mergeCell ref="A65:A66"/>
    <mergeCell ref="B65:B66"/>
    <mergeCell ref="C65:C66"/>
    <mergeCell ref="D65:D66"/>
    <mergeCell ref="E65:E66"/>
    <mergeCell ref="F65:F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85" zoomScaleNormal="85" zoomScaleSheetLayoutView="85" workbookViewId="0" topLeftCell="A1">
      <selection activeCell="B1" sqref="B1:I1"/>
    </sheetView>
  </sheetViews>
  <sheetFormatPr defaultColWidth="8.88671875" defaultRowHeight="13.5"/>
  <cols>
    <col min="1" max="1" width="6.6640625" style="10" customWidth="1"/>
    <col min="2" max="2" width="9.88671875" style="10" customWidth="1"/>
    <col min="3" max="3" width="17.3359375" style="10" customWidth="1"/>
    <col min="4" max="4" width="6.4453125" style="11" customWidth="1"/>
    <col min="5" max="5" width="6.3359375" style="11" customWidth="1"/>
    <col min="6" max="6" width="5.3359375" style="11" customWidth="1"/>
    <col min="7" max="7" width="6.4453125" style="10" customWidth="1"/>
    <col min="8" max="8" width="12.99609375" style="12" customWidth="1"/>
    <col min="9" max="9" width="13.10546875" style="11" customWidth="1"/>
    <col min="10" max="10" width="8.3359375" style="11" customWidth="1"/>
    <col min="11" max="11" width="5.99609375" style="11" bestFit="1" customWidth="1"/>
    <col min="12" max="12" width="10.5546875" style="11" customWidth="1"/>
    <col min="13" max="13" width="13.5546875" style="11" customWidth="1"/>
    <col min="14" max="14" width="11.21484375" style="11" customWidth="1"/>
    <col min="15" max="15" width="10.10546875" style="11" bestFit="1" customWidth="1"/>
    <col min="16" max="16" width="5.99609375" style="11" bestFit="1" customWidth="1"/>
    <col min="17" max="17" width="8.77734375" style="11" customWidth="1"/>
    <col min="18" max="18" width="12.10546875" style="11" bestFit="1" customWidth="1"/>
    <col min="19" max="19" width="13.5546875" style="11" customWidth="1"/>
    <col min="20" max="16384" width="8.88671875" style="13" customWidth="1"/>
  </cols>
  <sheetData>
    <row r="1" spans="1:19" s="6" customFormat="1" ht="47.25" thickBot="1">
      <c r="A1" s="3"/>
      <c r="B1" s="60" t="s">
        <v>76</v>
      </c>
      <c r="C1" s="61"/>
      <c r="D1" s="61"/>
      <c r="E1" s="61"/>
      <c r="F1" s="61"/>
      <c r="G1" s="61"/>
      <c r="H1" s="61"/>
      <c r="I1" s="62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6" customFormat="1" ht="25.5" customHeight="1">
      <c r="A2" s="3"/>
      <c r="B2" s="29"/>
      <c r="C2" s="29"/>
      <c r="D2" s="29"/>
      <c r="E2" s="30"/>
      <c r="F2" s="31"/>
      <c r="G2" s="32"/>
      <c r="H2" s="33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6" customFormat="1" ht="12" customHeight="1">
      <c r="A3" s="3"/>
      <c r="B3" s="7"/>
      <c r="C3" s="7"/>
      <c r="D3" s="7"/>
      <c r="E3" s="5"/>
      <c r="F3" s="5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8" customFormat="1" ht="27" customHeight="1">
      <c r="A4" s="34"/>
      <c r="B4" s="35" t="s">
        <v>72</v>
      </c>
      <c r="C4" s="35"/>
      <c r="D4" s="35"/>
      <c r="E4" s="35"/>
      <c r="F4" s="35"/>
      <c r="G4" s="35"/>
      <c r="H4" s="3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s="38" customFormat="1" ht="27" customHeight="1">
      <c r="A5" s="34"/>
      <c r="B5" s="35" t="s">
        <v>78</v>
      </c>
      <c r="C5" s="35"/>
      <c r="D5" s="35"/>
      <c r="E5" s="35"/>
      <c r="F5" s="35"/>
      <c r="G5" s="39"/>
      <c r="H5" s="3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s="38" customFormat="1" ht="27" customHeight="1">
      <c r="A6" s="34"/>
      <c r="B6" s="35" t="s">
        <v>74</v>
      </c>
      <c r="C6" s="35"/>
      <c r="D6" s="35"/>
      <c r="E6" s="35"/>
      <c r="F6" s="35"/>
      <c r="G6" s="39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38" customFormat="1" ht="27" customHeight="1">
      <c r="A7" s="34"/>
      <c r="B7" s="63" t="s">
        <v>70</v>
      </c>
      <c r="C7" s="63"/>
      <c r="D7" s="63"/>
      <c r="E7" s="63"/>
      <c r="F7" s="35"/>
      <c r="G7" s="39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38" customFormat="1" ht="27" customHeight="1">
      <c r="A8" s="34"/>
      <c r="B8" s="35" t="s">
        <v>77</v>
      </c>
      <c r="C8" s="35"/>
      <c r="D8" s="35"/>
      <c r="E8" s="35"/>
      <c r="F8" s="35"/>
      <c r="G8" s="35"/>
      <c r="H8" s="36"/>
      <c r="I8" s="37"/>
      <c r="J8" s="37"/>
      <c r="K8" s="37"/>
      <c r="L8" s="37"/>
      <c r="M8" s="37"/>
      <c r="N8" s="37"/>
      <c r="O8" s="37"/>
      <c r="P8" s="37"/>
      <c r="Q8" s="37"/>
      <c r="R8" s="40"/>
      <c r="S8" s="37"/>
    </row>
    <row r="9" spans="1:19" s="6" customFormat="1" ht="39.75" customHeight="1">
      <c r="A9" s="3"/>
      <c r="B9" s="3"/>
      <c r="C9" s="3"/>
      <c r="D9" s="5"/>
      <c r="E9" s="5"/>
      <c r="F9" s="5"/>
      <c r="G9" s="3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6" customFormat="1" ht="14.25">
      <c r="A10" s="63" t="s">
        <v>40</v>
      </c>
      <c r="B10" s="63"/>
      <c r="C10" s="3"/>
      <c r="D10" s="5"/>
      <c r="E10" s="5"/>
      <c r="F10" s="5"/>
      <c r="G10" s="3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20.25" customHeight="1">
      <c r="A11" s="3"/>
      <c r="B11" s="3"/>
      <c r="C11" s="3"/>
      <c r="D11" s="5"/>
      <c r="E11" s="5"/>
      <c r="F11" s="5"/>
      <c r="G11" s="3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4" t="s">
        <v>19</v>
      </c>
    </row>
    <row r="12" spans="1:19" s="8" customFormat="1" ht="21.75" customHeight="1">
      <c r="A12" s="48" t="s">
        <v>7</v>
      </c>
      <c r="B12" s="52" t="s">
        <v>65</v>
      </c>
      <c r="C12" s="52" t="s">
        <v>22</v>
      </c>
      <c r="D12" s="52" t="s">
        <v>20</v>
      </c>
      <c r="E12" s="52" t="s">
        <v>21</v>
      </c>
      <c r="F12" s="52" t="s">
        <v>3</v>
      </c>
      <c r="G12" s="52" t="s">
        <v>23</v>
      </c>
      <c r="H12" s="48" t="s">
        <v>4</v>
      </c>
      <c r="I12" s="44" t="s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52" t="s">
        <v>63</v>
      </c>
    </row>
    <row r="13" spans="1:19" s="8" customFormat="1" ht="21.75" customHeight="1">
      <c r="A13" s="53"/>
      <c r="B13" s="44"/>
      <c r="C13" s="44"/>
      <c r="D13" s="44"/>
      <c r="E13" s="44"/>
      <c r="F13" s="44"/>
      <c r="G13" s="44"/>
      <c r="H13" s="53"/>
      <c r="I13" s="44" t="s">
        <v>6</v>
      </c>
      <c r="J13" s="44"/>
      <c r="K13" s="44"/>
      <c r="L13" s="44"/>
      <c r="M13" s="44"/>
      <c r="N13" s="44" t="s">
        <v>61</v>
      </c>
      <c r="O13" s="44"/>
      <c r="P13" s="44"/>
      <c r="Q13" s="44"/>
      <c r="R13" s="44"/>
      <c r="S13" s="44"/>
    </row>
    <row r="14" spans="1:19" s="8" customFormat="1" ht="21.75" customHeight="1">
      <c r="A14" s="47"/>
      <c r="B14" s="44"/>
      <c r="C14" s="44"/>
      <c r="D14" s="44"/>
      <c r="E14" s="44"/>
      <c r="F14" s="44"/>
      <c r="G14" s="44"/>
      <c r="H14" s="47"/>
      <c r="I14" s="14" t="s">
        <v>56</v>
      </c>
      <c r="J14" s="15" t="s">
        <v>36</v>
      </c>
      <c r="K14" s="15" t="s">
        <v>57</v>
      </c>
      <c r="L14" s="15" t="s">
        <v>58</v>
      </c>
      <c r="M14" s="14" t="s">
        <v>59</v>
      </c>
      <c r="N14" s="14" t="s">
        <v>60</v>
      </c>
      <c r="O14" s="15" t="s">
        <v>36</v>
      </c>
      <c r="P14" s="15" t="s">
        <v>57</v>
      </c>
      <c r="Q14" s="15" t="s">
        <v>58</v>
      </c>
      <c r="R14" s="14" t="s">
        <v>62</v>
      </c>
      <c r="S14" s="44"/>
    </row>
    <row r="15" spans="1:19" s="9" customFormat="1" ht="21.75" customHeight="1">
      <c r="A15" s="54" t="s">
        <v>2</v>
      </c>
      <c r="B15" s="55"/>
      <c r="C15" s="56"/>
      <c r="D15" s="44"/>
      <c r="E15" s="44"/>
      <c r="F15" s="44"/>
      <c r="G15" s="16" t="s">
        <v>0</v>
      </c>
      <c r="H15" s="17">
        <v>715</v>
      </c>
      <c r="I15" s="17">
        <f>I17+I19+I21+I23+I25+I27+I29+I31+I33+'물품증감및현재액보고서-2'!I6+'물품증감및현재액보고서-2'!I8+'물품증감및현재액보고서-2'!I10+'물품증감및현재액보고서-2'!I12+'물품증감및현재액보고서-2'!I14+'물품증감및현재액보고서-2'!I16+'물품증감및현재액보고서-2'!I18+'물품증감및현재액보고서-2'!I20+'물품증감및현재액보고서-2'!I22+'물품증감및현재액보고서-2'!I24+'물품증감및현재액보고서-2'!I26+'물품증감및현재액보고서-2'!I28+'물품증감및현재액보고서-2'!I30+'물품증감및현재액보고서-2'!I32+'물품증감및현재액보고서-2'!I34+'물품증감및현재액보고서-2'!I36</f>
        <v>143</v>
      </c>
      <c r="J15" s="17">
        <f>J17+J19+J21+J23+J25+J27+J29+J31+J33+'물품증감및현재액보고서-2'!J6+'물품증감및현재액보고서-2'!J8+'물품증감및현재액보고서-2'!J10+'물품증감및현재액보고서-2'!J12+'물품증감및현재액보고서-2'!J14+'물품증감및현재액보고서-2'!J16+'물품증감및현재액보고서-2'!J18+'물품증감및현재액보고서-2'!J20+'물품증감및현재액보고서-2'!J22+'물품증감및현재액보고서-2'!J24+'물품증감및현재액보고서-2'!J26+'물품증감및현재액보고서-2'!J28+'물품증감및현재액보고서-2'!J30+'물품증감및현재액보고서-2'!J32+'물품증감및현재액보고서-2'!J34+'물품증감및현재액보고서-2'!J36</f>
        <v>0</v>
      </c>
      <c r="K15" s="17">
        <f>K17+K19+K21+K23+K25+K27+K29+K31+K33+'물품증감및현재액보고서-2'!K6+'물품증감및현재액보고서-2'!K8+'물품증감및현재액보고서-2'!K10+'물품증감및현재액보고서-2'!K12+'물품증감및현재액보고서-2'!K14+'물품증감및현재액보고서-2'!K16+'물품증감및현재액보고서-2'!K18+'물품증감및현재액보고서-2'!K20+'물품증감및현재액보고서-2'!K22+'물품증감및현재액보고서-2'!K24+'물품증감및현재액보고서-2'!K26+'물품증감및현재액보고서-2'!K28+'물품증감및현재액보고서-2'!K30+'물품증감및현재액보고서-2'!K32+'물품증감및현재액보고서-2'!K34+'물품증감및현재액보고서-2'!K36</f>
        <v>0</v>
      </c>
      <c r="L15" s="17">
        <f>L17+L19+L21+L23+L25+L27+L29+L31+L33+'물품증감및현재액보고서-2'!L6+'물품증감및현재액보고서-2'!L8+'물품증감및현재액보고서-2'!L10+'물품증감및현재액보고서-2'!L12+'물품증감및현재액보고서-2'!L14+'물품증감및현재액보고서-2'!L16+'물품증감및현재액보고서-2'!L18+'물품증감및현재액보고서-2'!L20+'물품증감및현재액보고서-2'!L22+'물품증감및현재액보고서-2'!L24+'물품증감및현재액보고서-2'!L26+'물품증감및현재액보고서-2'!L28+'물품증감및현재액보고서-2'!L30+'물품증감및현재액보고서-2'!L32+'물품증감및현재액보고서-2'!L34+'물품증감및현재액보고서-2'!L36</f>
        <v>0</v>
      </c>
      <c r="M15" s="17">
        <f>M17+M19+M21+M23+M25+M27+M29+M31+M33+'물품증감및현재액보고서-2'!M6+'물품증감및현재액보고서-2'!M8+'물품증감및현재액보고서-2'!M10+'물품증감및현재액보고서-2'!M12+'물품증감및현재액보고서-2'!M14+'물품증감및현재액보고서-2'!M16+'물품증감및현재액보고서-2'!M18+'물품증감및현재액보고서-2'!M20+'물품증감및현재액보고서-2'!M22+'물품증감및현재액보고서-2'!M24+'물품증감및현재액보고서-2'!M26+'물품증감및현재액보고서-2'!M28+'물품증감및현재액보고서-2'!M30+'물품증감및현재액보고서-2'!M32+'물품증감및현재액보고서-2'!M34+'물품증감및현재액보고서-2'!M36</f>
        <v>143</v>
      </c>
      <c r="N15" s="17">
        <f>N17+N19+N21+N23+N25+N27+N29+N31+N33+'물품증감및현재액보고서-2'!N6+'물품증감및현재액보고서-2'!N8+'물품증감및현재액보고서-2'!N10+'물품증감및현재액보고서-2'!N12+'물품증감및현재액보고서-2'!N14+'물품증감및현재액보고서-2'!N16+'물품증감및현재액보고서-2'!N18+'물품증감및현재액보고서-2'!N20+'물품증감및현재액보고서-2'!N22+'물품증감및현재액보고서-2'!N24+'물품증감및현재액보고서-2'!N26+'물품증감및현재액보고서-2'!N28+'물품증감및현재액보고서-2'!N30+'물품증감및현재액보고서-2'!N32+'물품증감및현재액보고서-2'!N34+'물품증감및현재액보고서-2'!N36</f>
        <v>1</v>
      </c>
      <c r="O15" s="17">
        <f>O17+O19+O21+O23+O25+O27+O29+O31+O33+'물품증감및현재액보고서-2'!O6+'물품증감및현재액보고서-2'!O8+'물품증감및현재액보고서-2'!O10+'물품증감및현재액보고서-2'!O12+'물품증감및현재액보고서-2'!O14+'물품증감및현재액보고서-2'!O16+'물품증감및현재액보고서-2'!O18+'물품증감및현재액보고서-2'!O20+'물품증감및현재액보고서-2'!O22+'물품증감및현재액보고서-2'!O24+'물품증감및현재액보고서-2'!O26+'물품증감및현재액보고서-2'!O28+'물품증감및현재액보고서-2'!O30+'물품증감및현재액보고서-2'!O32+'물품증감및현재액보고서-2'!O34+'물품증감및현재액보고서-2'!O36</f>
        <v>0</v>
      </c>
      <c r="P15" s="17">
        <f>P17+P19+P21+P23+P25+P27+P29+P31+P33+'물품증감및현재액보고서-2'!P6+'물품증감및현재액보고서-2'!P8+'물품증감및현재액보고서-2'!P10+'물품증감및현재액보고서-2'!P12+'물품증감및현재액보고서-2'!P14+'물품증감및현재액보고서-2'!P16+'물품증감및현재액보고서-2'!P18+'물품증감및현재액보고서-2'!P20+'물품증감및현재액보고서-2'!P22+'물품증감및현재액보고서-2'!P24+'물품증감및현재액보고서-2'!P26+'물품증감및현재액보고서-2'!P28+'물품증감및현재액보고서-2'!P30+'물품증감및현재액보고서-2'!P32+'물품증감및현재액보고서-2'!P34+'물품증감및현재액보고서-2'!P36</f>
        <v>0</v>
      </c>
      <c r="Q15" s="17">
        <f>Q17+Q19+Q21+Q23+Q25+Q27+Q29+Q31+Q33+'물품증감및현재액보고서-2'!Q6+'물품증감및현재액보고서-2'!Q8+'물품증감및현재액보고서-2'!Q10+'물품증감및현재액보고서-2'!Q12+'물품증감및현재액보고서-2'!Q14+'물품증감및현재액보고서-2'!Q16+'물품증감및현재액보고서-2'!Q18+'물품증감및현재액보고서-2'!Q20+'물품증감및현재액보고서-2'!Q22+'물품증감및현재액보고서-2'!Q24+'물품증감및현재액보고서-2'!Q26+'물품증감및현재액보고서-2'!Q28+'물품증감및현재액보고서-2'!Q30+'물품증감및현재액보고서-2'!Q32+'물품증감및현재액보고서-2'!Q34+'물품증감및현재액보고서-2'!Q36</f>
        <v>0</v>
      </c>
      <c r="R15" s="17">
        <f>R17+R19+R21+R23+R25+R27+R29+R31+R33+'물품증감및현재액보고서-2'!R6+'물품증감및현재액보고서-2'!R8+'물품증감및현재액보고서-2'!R10+'물품증감및현재액보고서-2'!R12+'물품증감및현재액보고서-2'!R14+'물품증감및현재액보고서-2'!R16+'물품증감및현재액보고서-2'!R18+'물품증감및현재액보고서-2'!R20+'물품증감및현재액보고서-2'!R22+'물품증감및현재액보고서-2'!R24+'물품증감및현재액보고서-2'!R26+'물품증감및현재액보고서-2'!R28+'물품증감및현재액보고서-2'!R30+'물품증감및현재액보고서-2'!R32+'물품증감및현재액보고서-2'!R34+'물품증감및현재액보고서-2'!R36</f>
        <v>1</v>
      </c>
      <c r="S15" s="17">
        <f>S17+S19+S21+S23+S25+S27+S29+S31+S33+'물품증감및현재액보고서-2'!S6+'물품증감및현재액보고서-2'!S8+'물품증감및현재액보고서-2'!S10+'물품증감및현재액보고서-2'!S12+'물품증감및현재액보고서-2'!S14+'물품증감및현재액보고서-2'!S16+'물품증감및현재액보고서-2'!S18+'물품증감및현재액보고서-2'!S20+'물품증감및현재액보고서-2'!S22+'물품증감및현재액보고서-2'!S24+'물품증감및현재액보고서-2'!S26+'물품증감및현재액보고서-2'!S28+'물품증감및현재액보고서-2'!S30+'물품증감및현재액보고서-2'!S32+'물품증감및현재액보고서-2'!S34+'물품증감및현재액보고서-2'!S36</f>
        <v>857</v>
      </c>
    </row>
    <row r="16" spans="1:19" s="9" customFormat="1" ht="21.75" customHeight="1">
      <c r="A16" s="57"/>
      <c r="B16" s="58"/>
      <c r="C16" s="59"/>
      <c r="D16" s="44"/>
      <c r="E16" s="44"/>
      <c r="F16" s="44"/>
      <c r="G16" s="19" t="s">
        <v>1</v>
      </c>
      <c r="H16" s="20">
        <f>'물품증감및현재액보고서-1'!H18+'물품증감및현재액보고서-1'!H20+'물품증감및현재액보고서-1'!H22+'물품증감및현재액보고서-1'!H24+'물품증감및현재액보고서-1'!H26+'물품증감및현재액보고서-1'!H28+'물품증감및현재액보고서-1'!H30+'물품증감및현재액보고서-1'!H32+'물품증감및현재액보고서-1'!H34+'물품증감및현재액보고서-2'!H7+'물품증감및현재액보고서-2'!H9+'물품증감및현재액보고서-2'!H11+'물품증감및현재액보고서-2'!H13+'물품증감및현재액보고서-2'!H15+'물품증감및현재액보고서-2'!H17+'물품증감및현재액보고서-2'!H19+'물품증감및현재액보고서-2'!H21+'물품증감및현재액보고서-2'!H23+'물품증감및현재액보고서-2'!H25+'물품증감및현재액보고서-2'!H27+'물품증감및현재액보고서-2'!H29+'물품증감및현재액보고서-2'!H31+'물품증감및현재액보고서-2'!H33+'물품증감및현재액보고서-2'!H35+'물품증감및현재액보고서-2'!H37</f>
        <v>7211751080</v>
      </c>
      <c r="I16" s="20">
        <f>I18+I20+I22+I24+I26+I28+I30+I32+I34+'물품증감및현재액보고서-2'!I7+'물품증감및현재액보고서-2'!I9+'물품증감및현재액보고서-2'!I11+'물품증감및현재액보고서-2'!I13+'물품증감및현재액보고서-2'!I15+'물품증감및현재액보고서-2'!I17+'물품증감및현재액보고서-2'!I19+'물품증감및현재액보고서-2'!I21+'물품증감및현재액보고서-2'!I23+'물품증감및현재액보고서-2'!I25+'물품증감및현재액보고서-2'!I27+'물품증감및현재액보고서-2'!I29+'물품증감및현재액보고서-2'!I31+'물품증감및현재액보고서-2'!I33+'물품증감및현재액보고서-2'!I35+'물품증감및현재액보고서-2'!I37</f>
        <v>1457968550</v>
      </c>
      <c r="J16" s="20">
        <f>J18+J20+J22+J24+J26+J28+J30+J32+J34+'물품증감및현재액보고서-2'!J7+'물품증감및현재액보고서-2'!J9+'물품증감및현재액보고서-2'!J11+'물품증감및현재액보고서-2'!J13+'물품증감및현재액보고서-2'!J15+'물품증감및현재액보고서-2'!J17+'물품증감및현재액보고서-2'!J19+'물품증감및현재액보고서-2'!J21+'물품증감및현재액보고서-2'!J23+'물품증감및현재액보고서-2'!J25+'물품증감및현재액보고서-2'!J27+'물품증감및현재액보고서-2'!J29+'물품증감및현재액보고서-2'!J31+'물품증감및현재액보고서-2'!J33+'물품증감및현재액보고서-2'!J35+'물품증감및현재액보고서-2'!J37</f>
        <v>0</v>
      </c>
      <c r="K16" s="20">
        <f>K18+K20+K22+K24+K26+K28+K30+K32+K34+'물품증감및현재액보고서-2'!K7+'물품증감및현재액보고서-2'!K9+'물품증감및현재액보고서-2'!K11+'물품증감및현재액보고서-2'!K13+'물품증감및현재액보고서-2'!K15+'물품증감및현재액보고서-2'!K17+'물품증감및현재액보고서-2'!K19+'물품증감및현재액보고서-2'!K21+'물품증감및현재액보고서-2'!K23+'물품증감및현재액보고서-2'!K25+'물품증감및현재액보고서-2'!K27+'물품증감및현재액보고서-2'!K29+'물품증감및현재액보고서-2'!K31+'물품증감및현재액보고서-2'!K33+'물품증감및현재액보고서-2'!K35+'물품증감및현재액보고서-2'!K37</f>
        <v>0</v>
      </c>
      <c r="L16" s="20">
        <f>L18+L20+L22+L24+L26+L28+L30+L32+L34+'물품증감및현재액보고서-2'!L7+'물품증감및현재액보고서-2'!L9+'물품증감및현재액보고서-2'!L11+'물품증감및현재액보고서-2'!L13+'물품증감및현재액보고서-2'!L15+'물품증감및현재액보고서-2'!L17+'물품증감및현재액보고서-2'!L19+'물품증감및현재액보고서-2'!L21+'물품증감및현재액보고서-2'!L23+'물품증감및현재액보고서-2'!L25+'물품증감및현재액보고서-2'!L27+'물품증감및현재액보고서-2'!L29+'물품증감및현재액보고서-2'!L31+'물품증감및현재액보고서-2'!L33+'물품증감및현재액보고서-2'!L35+'물품증감및현재액보고서-2'!L37</f>
        <v>0</v>
      </c>
      <c r="M16" s="20">
        <f>M18+M20+M22+M24+M26+M28+M30+M32+M34+'물품증감및현재액보고서-2'!M7+'물품증감및현재액보고서-2'!M9+'물품증감및현재액보고서-2'!M11+'물품증감및현재액보고서-2'!M13+'물품증감및현재액보고서-2'!M15+'물품증감및현재액보고서-2'!M17+'물품증감및현재액보고서-2'!M19+'물품증감및현재액보고서-2'!M21+'물품증감및현재액보고서-2'!M23+'물품증감및현재액보고서-2'!M25+'물품증감및현재액보고서-2'!M27+'물품증감및현재액보고서-2'!M29+'물품증감및현재액보고서-2'!M31+'물품증감및현재액보고서-2'!M33+'물품증감및현재액보고서-2'!M35+'물품증감및현재액보고서-2'!M37</f>
        <v>1457968550</v>
      </c>
      <c r="N16" s="20">
        <f>N18+N20+N22+N24+N26+N28+N30+N32+N34+'물품증감및현재액보고서-2'!N7+'물품증감및현재액보고서-2'!N9+'물품증감및현재액보고서-2'!N11+'물품증감및현재액보고서-2'!N13+'물품증감및현재액보고서-2'!N15+'물품증감및현재액보고서-2'!N17+'물품증감및현재액보고서-2'!N19+'물품증감및현재액보고서-2'!N21+'물품증감및현재액보고서-2'!N23+'물품증감및현재액보고서-2'!N25+'물품증감및현재액보고서-2'!N27+'물품증감및현재액보고서-2'!N29+'물품증감및현재액보고서-2'!N31+'물품증감및현재액보고서-2'!N33+'물품증감및현재액보고서-2'!N35+'물품증감및현재액보고서-2'!N37</f>
        <v>1530000</v>
      </c>
      <c r="O16" s="20">
        <f>O18+O20+O22+O24+O26+O28+O30+O32+O34+'물품증감및현재액보고서-2'!O7+'물품증감및현재액보고서-2'!O9+'물품증감및현재액보고서-2'!O11+'물품증감및현재액보고서-2'!O13+'물품증감및현재액보고서-2'!O15+'물품증감및현재액보고서-2'!O17+'물품증감및현재액보고서-2'!O19+'물품증감및현재액보고서-2'!O21+'물품증감및현재액보고서-2'!O23+'물품증감및현재액보고서-2'!O25+'물품증감및현재액보고서-2'!O27+'물품증감및현재액보고서-2'!O29+'물품증감및현재액보고서-2'!O31+'물품증감및현재액보고서-2'!O33+'물품증감및현재액보고서-2'!O35+'물품증감및현재액보고서-2'!O37</f>
        <v>0</v>
      </c>
      <c r="P16" s="20">
        <f>P18+P20+P22+P24+P26+P28+P30+P32+P34+'물품증감및현재액보고서-2'!P7+'물품증감및현재액보고서-2'!P9+'물품증감및현재액보고서-2'!P11+'물품증감및현재액보고서-2'!P13+'물품증감및현재액보고서-2'!P15+'물품증감및현재액보고서-2'!P17+'물품증감및현재액보고서-2'!P19+'물품증감및현재액보고서-2'!P21+'물품증감및현재액보고서-2'!P23+'물품증감및현재액보고서-2'!P25+'물품증감및현재액보고서-2'!P27+'물품증감및현재액보고서-2'!P29+'물품증감및현재액보고서-2'!P31+'물품증감및현재액보고서-2'!P33+'물품증감및현재액보고서-2'!P35+'물품증감및현재액보고서-2'!P37</f>
        <v>0</v>
      </c>
      <c r="Q16" s="20">
        <f>Q18+Q20+Q22+Q24+Q26+Q28+Q30+Q32+Q34+'물품증감및현재액보고서-2'!Q7+'물품증감및현재액보고서-2'!Q9+'물품증감및현재액보고서-2'!Q11+'물품증감및현재액보고서-2'!Q13+'물품증감및현재액보고서-2'!Q15+'물품증감및현재액보고서-2'!Q17+'물품증감및현재액보고서-2'!Q19+'물품증감및현재액보고서-2'!Q21+'물품증감및현재액보고서-2'!Q23+'물품증감및현재액보고서-2'!Q25+'물품증감및현재액보고서-2'!Q27+'물품증감및현재액보고서-2'!Q29+'물품증감및현재액보고서-2'!Q31+'물품증감및현재액보고서-2'!Q33+'물품증감및현재액보고서-2'!Q35+'물품증감및현재액보고서-2'!Q37</f>
        <v>0</v>
      </c>
      <c r="R16" s="20">
        <f>R18+R20+R22+R24+R26+R28+R30+R32+R34+'물품증감및현재액보고서-2'!R7+'물품증감및현재액보고서-2'!R9+'물품증감및현재액보고서-2'!R11+'물품증감및현재액보고서-2'!R13+'물품증감및현재액보고서-2'!R15+'물품증감및현재액보고서-2'!R17+'물품증감및현재액보고서-2'!R19+'물품증감및현재액보고서-2'!R21+'물품증감및현재액보고서-2'!R23+'물품증감및현재액보고서-2'!R25+'물품증감및현재액보고서-2'!R27+'물품증감및현재액보고서-2'!R29+'물품증감및현재액보고서-2'!R31+'물품증감및현재액보고서-2'!R33+'물품증감및현재액보고서-2'!R35+'물품증감및현재액보고서-2'!R37</f>
        <v>1530000</v>
      </c>
      <c r="S16" s="20">
        <f>SUM(H16+M16)-R16</f>
        <v>8668189630</v>
      </c>
    </row>
    <row r="17" spans="1:19" s="9" customFormat="1" ht="21.75" customHeight="1">
      <c r="A17" s="44">
        <v>1</v>
      </c>
      <c r="B17" s="44">
        <v>25101501</v>
      </c>
      <c r="C17" s="44" t="s">
        <v>46</v>
      </c>
      <c r="D17" s="44" t="s">
        <v>17</v>
      </c>
      <c r="E17" s="45">
        <v>10</v>
      </c>
      <c r="F17" s="44">
        <v>7</v>
      </c>
      <c r="G17" s="16" t="s">
        <v>0</v>
      </c>
      <c r="H17" s="18">
        <v>10</v>
      </c>
      <c r="I17" s="18">
        <v>0</v>
      </c>
      <c r="J17" s="18">
        <v>0</v>
      </c>
      <c r="K17" s="18">
        <v>0</v>
      </c>
      <c r="L17" s="18">
        <v>0</v>
      </c>
      <c r="M17" s="18">
        <f aca="true" t="shared" si="0" ref="M17:M34">SUM(I17:L17)</f>
        <v>0</v>
      </c>
      <c r="N17" s="18">
        <v>0</v>
      </c>
      <c r="O17" s="18">
        <v>0</v>
      </c>
      <c r="P17" s="18">
        <v>0</v>
      </c>
      <c r="Q17" s="18">
        <v>0</v>
      </c>
      <c r="R17" s="21">
        <f aca="true" t="shared" si="1" ref="R17:R34">SUM(N17:Q17)</f>
        <v>0</v>
      </c>
      <c r="S17" s="21">
        <f aca="true" t="shared" si="2" ref="S17:S34">SUM(H17+M17)-R17</f>
        <v>10</v>
      </c>
    </row>
    <row r="18" spans="1:19" s="9" customFormat="1" ht="21.75" customHeight="1">
      <c r="A18" s="44"/>
      <c r="B18" s="44"/>
      <c r="C18" s="44"/>
      <c r="D18" s="44"/>
      <c r="E18" s="44"/>
      <c r="F18" s="44"/>
      <c r="G18" s="19" t="s">
        <v>1</v>
      </c>
      <c r="H18" s="24">
        <v>310944580</v>
      </c>
      <c r="I18" s="24">
        <v>0</v>
      </c>
      <c r="J18" s="24">
        <v>0</v>
      </c>
      <c r="K18" s="24">
        <v>0</v>
      </c>
      <c r="L18" s="24">
        <v>0</v>
      </c>
      <c r="M18" s="25">
        <f t="shared" si="0"/>
        <v>0</v>
      </c>
      <c r="N18" s="24">
        <v>0</v>
      </c>
      <c r="O18" s="24">
        <v>0</v>
      </c>
      <c r="P18" s="24">
        <v>0</v>
      </c>
      <c r="Q18" s="24">
        <v>0</v>
      </c>
      <c r="R18" s="22">
        <f t="shared" si="1"/>
        <v>0</v>
      </c>
      <c r="S18" s="22">
        <f t="shared" si="2"/>
        <v>310944580</v>
      </c>
    </row>
    <row r="19" spans="1:19" s="9" customFormat="1" ht="21.75" customHeight="1">
      <c r="A19" s="44">
        <v>2</v>
      </c>
      <c r="B19" s="44">
        <v>25101503</v>
      </c>
      <c r="C19" s="44" t="s">
        <v>67</v>
      </c>
      <c r="D19" s="44" t="s">
        <v>17</v>
      </c>
      <c r="E19" s="45">
        <v>15</v>
      </c>
      <c r="F19" s="44">
        <v>7</v>
      </c>
      <c r="G19" s="16" t="s">
        <v>0</v>
      </c>
      <c r="H19" s="18">
        <v>21</v>
      </c>
      <c r="I19" s="18">
        <v>0</v>
      </c>
      <c r="J19" s="18">
        <v>0</v>
      </c>
      <c r="K19" s="18">
        <v>0</v>
      </c>
      <c r="L19" s="18">
        <v>0</v>
      </c>
      <c r="M19" s="18">
        <f t="shared" si="0"/>
        <v>0</v>
      </c>
      <c r="N19" s="18">
        <v>1</v>
      </c>
      <c r="O19" s="18">
        <v>0</v>
      </c>
      <c r="P19" s="18">
        <v>0</v>
      </c>
      <c r="Q19" s="18">
        <v>0</v>
      </c>
      <c r="R19" s="21">
        <f t="shared" si="1"/>
        <v>1</v>
      </c>
      <c r="S19" s="21">
        <f t="shared" si="2"/>
        <v>20</v>
      </c>
    </row>
    <row r="20" spans="1:19" s="9" customFormat="1" ht="21.75" customHeight="1">
      <c r="A20" s="44"/>
      <c r="B20" s="44"/>
      <c r="C20" s="44"/>
      <c r="D20" s="44"/>
      <c r="E20" s="44"/>
      <c r="F20" s="44"/>
      <c r="G20" s="19" t="s">
        <v>1</v>
      </c>
      <c r="H20" s="24">
        <v>363658090</v>
      </c>
      <c r="I20" s="24">
        <v>0</v>
      </c>
      <c r="J20" s="24">
        <v>0</v>
      </c>
      <c r="K20" s="24">
        <v>0</v>
      </c>
      <c r="L20" s="24">
        <v>0</v>
      </c>
      <c r="M20" s="25">
        <f t="shared" si="0"/>
        <v>0</v>
      </c>
      <c r="N20" s="24">
        <v>1530000</v>
      </c>
      <c r="O20" s="24">
        <v>0</v>
      </c>
      <c r="P20" s="24">
        <v>0</v>
      </c>
      <c r="Q20" s="24">
        <v>0</v>
      </c>
      <c r="R20" s="22">
        <f t="shared" si="1"/>
        <v>1530000</v>
      </c>
      <c r="S20" s="22">
        <f t="shared" si="2"/>
        <v>362128090</v>
      </c>
    </row>
    <row r="21" spans="1:19" s="9" customFormat="1" ht="21.75" customHeight="1">
      <c r="A21" s="44">
        <v>3</v>
      </c>
      <c r="B21" s="44">
        <v>25101502</v>
      </c>
      <c r="C21" s="44" t="s">
        <v>8</v>
      </c>
      <c r="D21" s="44" t="s">
        <v>17</v>
      </c>
      <c r="E21" s="45">
        <v>4</v>
      </c>
      <c r="F21" s="44">
        <v>8</v>
      </c>
      <c r="G21" s="16" t="s">
        <v>0</v>
      </c>
      <c r="H21" s="18">
        <v>4</v>
      </c>
      <c r="I21" s="18">
        <v>0</v>
      </c>
      <c r="J21" s="18">
        <v>0</v>
      </c>
      <c r="K21" s="18">
        <v>0</v>
      </c>
      <c r="L21" s="18">
        <v>0</v>
      </c>
      <c r="M21" s="18">
        <f t="shared" si="0"/>
        <v>0</v>
      </c>
      <c r="N21" s="18">
        <v>0</v>
      </c>
      <c r="O21" s="18">
        <v>0</v>
      </c>
      <c r="P21" s="18">
        <v>0</v>
      </c>
      <c r="Q21" s="18">
        <v>0</v>
      </c>
      <c r="R21" s="21">
        <f t="shared" si="1"/>
        <v>0</v>
      </c>
      <c r="S21" s="21">
        <f t="shared" si="2"/>
        <v>4</v>
      </c>
    </row>
    <row r="22" spans="1:19" s="9" customFormat="1" ht="21.75" customHeight="1">
      <c r="A22" s="44"/>
      <c r="B22" s="44"/>
      <c r="C22" s="44"/>
      <c r="D22" s="44"/>
      <c r="E22" s="44"/>
      <c r="F22" s="44"/>
      <c r="G22" s="19" t="s">
        <v>1</v>
      </c>
      <c r="H22" s="24">
        <v>397818000</v>
      </c>
      <c r="I22" s="24">
        <v>0</v>
      </c>
      <c r="J22" s="24">
        <v>0</v>
      </c>
      <c r="K22" s="24">
        <v>0</v>
      </c>
      <c r="L22" s="24">
        <v>0</v>
      </c>
      <c r="M22" s="22">
        <f t="shared" si="0"/>
        <v>0</v>
      </c>
      <c r="N22" s="24">
        <v>0</v>
      </c>
      <c r="O22" s="24">
        <v>0</v>
      </c>
      <c r="P22" s="24">
        <v>0</v>
      </c>
      <c r="Q22" s="24">
        <v>0</v>
      </c>
      <c r="R22" s="22">
        <f t="shared" si="1"/>
        <v>0</v>
      </c>
      <c r="S22" s="22">
        <f t="shared" si="2"/>
        <v>397818000</v>
      </c>
    </row>
    <row r="23" spans="1:19" s="9" customFormat="1" ht="21.75" customHeight="1">
      <c r="A23" s="44">
        <v>4</v>
      </c>
      <c r="B23" s="44">
        <v>43191598</v>
      </c>
      <c r="C23" s="44" t="s">
        <v>47</v>
      </c>
      <c r="D23" s="44" t="s">
        <v>17</v>
      </c>
      <c r="E23" s="45">
        <v>10</v>
      </c>
      <c r="F23" s="44">
        <v>9</v>
      </c>
      <c r="G23" s="16" t="s">
        <v>0</v>
      </c>
      <c r="H23" s="18">
        <v>13</v>
      </c>
      <c r="I23" s="18">
        <v>0</v>
      </c>
      <c r="J23" s="18">
        <v>0</v>
      </c>
      <c r="K23" s="18">
        <v>0</v>
      </c>
      <c r="L23" s="18">
        <v>0</v>
      </c>
      <c r="M23" s="18">
        <f t="shared" si="0"/>
        <v>0</v>
      </c>
      <c r="N23" s="18">
        <v>0</v>
      </c>
      <c r="O23" s="18">
        <v>0</v>
      </c>
      <c r="P23" s="18">
        <v>0</v>
      </c>
      <c r="Q23" s="18">
        <v>0</v>
      </c>
      <c r="R23" s="21">
        <f t="shared" si="1"/>
        <v>0</v>
      </c>
      <c r="S23" s="21">
        <f t="shared" si="2"/>
        <v>13</v>
      </c>
    </row>
    <row r="24" spans="1:19" s="9" customFormat="1" ht="21.75" customHeight="1">
      <c r="A24" s="44"/>
      <c r="B24" s="44"/>
      <c r="C24" s="44"/>
      <c r="D24" s="44"/>
      <c r="E24" s="44"/>
      <c r="F24" s="44"/>
      <c r="G24" s="19" t="s">
        <v>1</v>
      </c>
      <c r="H24" s="24">
        <v>71168000</v>
      </c>
      <c r="I24" s="24">
        <v>0</v>
      </c>
      <c r="J24" s="24">
        <v>0</v>
      </c>
      <c r="K24" s="24">
        <v>0</v>
      </c>
      <c r="L24" s="24">
        <v>0</v>
      </c>
      <c r="M24" s="22">
        <f t="shared" si="0"/>
        <v>0</v>
      </c>
      <c r="N24" s="24">
        <v>0</v>
      </c>
      <c r="O24" s="24">
        <v>0</v>
      </c>
      <c r="P24" s="24">
        <v>0</v>
      </c>
      <c r="Q24" s="24">
        <v>0</v>
      </c>
      <c r="R24" s="22">
        <f t="shared" si="1"/>
        <v>0</v>
      </c>
      <c r="S24" s="22">
        <f t="shared" si="2"/>
        <v>71168000</v>
      </c>
    </row>
    <row r="25" spans="1:19" s="9" customFormat="1" ht="21.75" customHeight="1">
      <c r="A25" s="44">
        <v>5</v>
      </c>
      <c r="B25" s="44">
        <v>45111705</v>
      </c>
      <c r="C25" s="44" t="s">
        <v>68</v>
      </c>
      <c r="D25" s="44" t="s">
        <v>17</v>
      </c>
      <c r="E25" s="45">
        <v>10</v>
      </c>
      <c r="F25" s="44">
        <v>10</v>
      </c>
      <c r="G25" s="16" t="s">
        <v>0</v>
      </c>
      <c r="H25" s="18">
        <v>10</v>
      </c>
      <c r="I25" s="18">
        <v>0</v>
      </c>
      <c r="J25" s="18">
        <v>0</v>
      </c>
      <c r="K25" s="18">
        <v>0</v>
      </c>
      <c r="L25" s="18">
        <v>0</v>
      </c>
      <c r="M25" s="18">
        <f t="shared" si="0"/>
        <v>0</v>
      </c>
      <c r="N25" s="18">
        <v>0</v>
      </c>
      <c r="O25" s="18">
        <v>0</v>
      </c>
      <c r="P25" s="18">
        <v>0</v>
      </c>
      <c r="Q25" s="18">
        <v>0</v>
      </c>
      <c r="R25" s="21">
        <f t="shared" si="1"/>
        <v>0</v>
      </c>
      <c r="S25" s="21">
        <f t="shared" si="2"/>
        <v>10</v>
      </c>
    </row>
    <row r="26" spans="1:19" s="9" customFormat="1" ht="21.75" customHeight="1">
      <c r="A26" s="44"/>
      <c r="B26" s="44"/>
      <c r="C26" s="44"/>
      <c r="D26" s="44"/>
      <c r="E26" s="44"/>
      <c r="F26" s="44"/>
      <c r="G26" s="19" t="s">
        <v>1</v>
      </c>
      <c r="H26" s="24">
        <v>257362000</v>
      </c>
      <c r="I26" s="24">
        <v>0</v>
      </c>
      <c r="J26" s="24">
        <v>0</v>
      </c>
      <c r="K26" s="24">
        <v>0</v>
      </c>
      <c r="L26" s="24">
        <v>0</v>
      </c>
      <c r="M26" s="22">
        <f t="shared" si="0"/>
        <v>0</v>
      </c>
      <c r="N26" s="24">
        <v>0</v>
      </c>
      <c r="O26" s="24">
        <v>0</v>
      </c>
      <c r="P26" s="24">
        <v>0</v>
      </c>
      <c r="Q26" s="24">
        <v>0</v>
      </c>
      <c r="R26" s="22">
        <f t="shared" si="1"/>
        <v>0</v>
      </c>
      <c r="S26" s="22">
        <f t="shared" si="2"/>
        <v>257362000</v>
      </c>
    </row>
    <row r="27" spans="1:19" s="9" customFormat="1" ht="21.75" customHeight="1">
      <c r="A27" s="44">
        <v>6</v>
      </c>
      <c r="B27" s="44">
        <v>25101507</v>
      </c>
      <c r="C27" s="44" t="s">
        <v>44</v>
      </c>
      <c r="D27" s="44" t="s">
        <v>17</v>
      </c>
      <c r="E27" s="45">
        <v>7</v>
      </c>
      <c r="F27" s="44">
        <v>7</v>
      </c>
      <c r="G27" s="16" t="s">
        <v>0</v>
      </c>
      <c r="H27" s="18">
        <v>11</v>
      </c>
      <c r="I27" s="18">
        <v>0</v>
      </c>
      <c r="J27" s="18">
        <v>0</v>
      </c>
      <c r="K27" s="18">
        <v>0</v>
      </c>
      <c r="L27" s="18">
        <v>0</v>
      </c>
      <c r="M27" s="18">
        <f t="shared" si="0"/>
        <v>0</v>
      </c>
      <c r="N27" s="18">
        <v>0</v>
      </c>
      <c r="O27" s="18">
        <v>0</v>
      </c>
      <c r="P27" s="18">
        <v>0</v>
      </c>
      <c r="Q27" s="18">
        <v>0</v>
      </c>
      <c r="R27" s="21">
        <f t="shared" si="1"/>
        <v>0</v>
      </c>
      <c r="S27" s="21">
        <f t="shared" si="2"/>
        <v>11</v>
      </c>
    </row>
    <row r="28" spans="1:19" s="9" customFormat="1" ht="21.75" customHeight="1">
      <c r="A28" s="44"/>
      <c r="B28" s="44"/>
      <c r="C28" s="44"/>
      <c r="D28" s="44"/>
      <c r="E28" s="44"/>
      <c r="F28" s="44"/>
      <c r="G28" s="19" t="s">
        <v>1</v>
      </c>
      <c r="H28" s="24">
        <v>339015520</v>
      </c>
      <c r="I28" s="24">
        <v>0</v>
      </c>
      <c r="J28" s="24">
        <v>0</v>
      </c>
      <c r="K28" s="24">
        <v>0</v>
      </c>
      <c r="L28" s="24">
        <v>0</v>
      </c>
      <c r="M28" s="22">
        <f t="shared" si="0"/>
        <v>0</v>
      </c>
      <c r="N28" s="24">
        <v>0</v>
      </c>
      <c r="O28" s="24">
        <v>0</v>
      </c>
      <c r="P28" s="24">
        <v>0</v>
      </c>
      <c r="Q28" s="24">
        <v>0</v>
      </c>
      <c r="R28" s="22">
        <f t="shared" si="1"/>
        <v>0</v>
      </c>
      <c r="S28" s="22">
        <f t="shared" si="2"/>
        <v>339015520</v>
      </c>
    </row>
    <row r="29" spans="1:19" s="9" customFormat="1" ht="21.75" customHeight="1">
      <c r="A29" s="44">
        <v>7</v>
      </c>
      <c r="B29" s="44">
        <v>43222805</v>
      </c>
      <c r="C29" s="44" t="s">
        <v>48</v>
      </c>
      <c r="D29" s="44" t="s">
        <v>17</v>
      </c>
      <c r="E29" s="45">
        <v>11</v>
      </c>
      <c r="F29" s="44">
        <v>10</v>
      </c>
      <c r="G29" s="16" t="s">
        <v>0</v>
      </c>
      <c r="H29" s="18">
        <v>4</v>
      </c>
      <c r="I29" s="18">
        <v>0</v>
      </c>
      <c r="J29" s="18">
        <v>0</v>
      </c>
      <c r="K29" s="18">
        <v>0</v>
      </c>
      <c r="L29" s="18">
        <v>0</v>
      </c>
      <c r="M29" s="18">
        <f t="shared" si="0"/>
        <v>0</v>
      </c>
      <c r="N29" s="18">
        <v>0</v>
      </c>
      <c r="O29" s="18">
        <v>0</v>
      </c>
      <c r="P29" s="18">
        <v>0</v>
      </c>
      <c r="Q29" s="18">
        <v>0</v>
      </c>
      <c r="R29" s="21">
        <f t="shared" si="1"/>
        <v>0</v>
      </c>
      <c r="S29" s="21">
        <f t="shared" si="2"/>
        <v>4</v>
      </c>
    </row>
    <row r="30" spans="1:19" s="9" customFormat="1" ht="21.75" customHeight="1">
      <c r="A30" s="44"/>
      <c r="B30" s="44"/>
      <c r="C30" s="44"/>
      <c r="D30" s="44"/>
      <c r="E30" s="44"/>
      <c r="F30" s="44"/>
      <c r="G30" s="19" t="s">
        <v>1</v>
      </c>
      <c r="H30" s="24">
        <v>308479000</v>
      </c>
      <c r="I30" s="24">
        <v>0</v>
      </c>
      <c r="J30" s="24">
        <v>0</v>
      </c>
      <c r="K30" s="24">
        <v>0</v>
      </c>
      <c r="L30" s="24">
        <v>0</v>
      </c>
      <c r="M30" s="22">
        <f t="shared" si="0"/>
        <v>0</v>
      </c>
      <c r="N30" s="24">
        <v>0</v>
      </c>
      <c r="O30" s="24">
        <v>0</v>
      </c>
      <c r="P30" s="24">
        <v>0</v>
      </c>
      <c r="Q30" s="24">
        <v>0</v>
      </c>
      <c r="R30" s="22">
        <f t="shared" si="1"/>
        <v>0</v>
      </c>
      <c r="S30" s="22">
        <f t="shared" si="2"/>
        <v>308479000</v>
      </c>
    </row>
    <row r="31" spans="1:19" s="9" customFormat="1" ht="21.75" customHeight="1">
      <c r="A31" s="44">
        <v>8</v>
      </c>
      <c r="B31" s="44">
        <v>25101611</v>
      </c>
      <c r="C31" s="44" t="s">
        <v>45</v>
      </c>
      <c r="D31" s="44" t="s">
        <v>17</v>
      </c>
      <c r="E31" s="45">
        <v>55</v>
      </c>
      <c r="F31" s="44">
        <v>7</v>
      </c>
      <c r="G31" s="16" t="s">
        <v>0</v>
      </c>
      <c r="H31" s="18">
        <v>55</v>
      </c>
      <c r="I31" s="18">
        <v>7</v>
      </c>
      <c r="J31" s="18">
        <v>0</v>
      </c>
      <c r="K31" s="18">
        <v>0</v>
      </c>
      <c r="L31" s="18">
        <v>0</v>
      </c>
      <c r="M31" s="18">
        <f t="shared" si="0"/>
        <v>7</v>
      </c>
      <c r="N31" s="18">
        <v>0</v>
      </c>
      <c r="O31" s="18">
        <v>0</v>
      </c>
      <c r="P31" s="18">
        <v>0</v>
      </c>
      <c r="Q31" s="18">
        <v>0</v>
      </c>
      <c r="R31" s="21">
        <f t="shared" si="1"/>
        <v>0</v>
      </c>
      <c r="S31" s="21">
        <f t="shared" si="2"/>
        <v>62</v>
      </c>
    </row>
    <row r="32" spans="1:19" s="9" customFormat="1" ht="21.75" customHeight="1">
      <c r="A32" s="44"/>
      <c r="B32" s="44"/>
      <c r="C32" s="44"/>
      <c r="D32" s="44"/>
      <c r="E32" s="44"/>
      <c r="F32" s="44"/>
      <c r="G32" s="19" t="s">
        <v>1</v>
      </c>
      <c r="H32" s="24">
        <v>1941557640</v>
      </c>
      <c r="I32" s="24">
        <v>292300000</v>
      </c>
      <c r="J32" s="24">
        <v>0</v>
      </c>
      <c r="K32" s="24">
        <v>0</v>
      </c>
      <c r="L32" s="24">
        <v>0</v>
      </c>
      <c r="M32" s="21">
        <f t="shared" si="0"/>
        <v>292300000</v>
      </c>
      <c r="N32" s="24">
        <v>0</v>
      </c>
      <c r="O32" s="24">
        <v>0</v>
      </c>
      <c r="P32" s="24">
        <v>0</v>
      </c>
      <c r="Q32" s="24">
        <v>0</v>
      </c>
      <c r="R32" s="22">
        <f t="shared" si="1"/>
        <v>0</v>
      </c>
      <c r="S32" s="22">
        <f t="shared" si="2"/>
        <v>2233857640</v>
      </c>
    </row>
    <row r="33" spans="1:19" s="9" customFormat="1" ht="21.75" customHeight="1">
      <c r="A33" s="44">
        <v>10</v>
      </c>
      <c r="B33" s="44">
        <v>44101501</v>
      </c>
      <c r="C33" s="44" t="s">
        <v>9</v>
      </c>
      <c r="D33" s="44" t="s">
        <v>17</v>
      </c>
      <c r="E33" s="45">
        <v>121</v>
      </c>
      <c r="F33" s="44">
        <v>5</v>
      </c>
      <c r="G33" s="16" t="s">
        <v>0</v>
      </c>
      <c r="H33" s="18">
        <v>91</v>
      </c>
      <c r="I33" s="18">
        <v>9</v>
      </c>
      <c r="J33" s="18">
        <v>0</v>
      </c>
      <c r="K33" s="18">
        <v>0</v>
      </c>
      <c r="L33" s="18">
        <v>0</v>
      </c>
      <c r="M33" s="18">
        <f t="shared" si="0"/>
        <v>9</v>
      </c>
      <c r="N33" s="18">
        <v>0</v>
      </c>
      <c r="O33" s="18">
        <v>0</v>
      </c>
      <c r="P33" s="18">
        <v>0</v>
      </c>
      <c r="Q33" s="18">
        <v>0</v>
      </c>
      <c r="R33" s="21">
        <f t="shared" si="1"/>
        <v>0</v>
      </c>
      <c r="S33" s="21">
        <f t="shared" si="2"/>
        <v>100</v>
      </c>
    </row>
    <row r="34" spans="1:19" s="9" customFormat="1" ht="21.75" customHeight="1">
      <c r="A34" s="44"/>
      <c r="B34" s="44"/>
      <c r="C34" s="44"/>
      <c r="D34" s="44"/>
      <c r="E34" s="44"/>
      <c r="F34" s="44"/>
      <c r="G34" s="19" t="s">
        <v>1</v>
      </c>
      <c r="H34" s="24">
        <v>465719460</v>
      </c>
      <c r="I34" s="24">
        <v>66935800</v>
      </c>
      <c r="J34" s="24">
        <v>0</v>
      </c>
      <c r="K34" s="24">
        <v>0</v>
      </c>
      <c r="L34" s="24">
        <v>0</v>
      </c>
      <c r="M34" s="22">
        <f t="shared" si="0"/>
        <v>66935800</v>
      </c>
      <c r="N34" s="24">
        <v>0</v>
      </c>
      <c r="O34" s="24">
        <v>0</v>
      </c>
      <c r="P34" s="24">
        <v>0</v>
      </c>
      <c r="Q34" s="24">
        <v>0</v>
      </c>
      <c r="R34" s="22">
        <f t="shared" si="1"/>
        <v>0</v>
      </c>
      <c r="S34" s="22">
        <f t="shared" si="2"/>
        <v>532655260</v>
      </c>
    </row>
  </sheetData>
  <sheetProtection/>
  <mergeCells count="73">
    <mergeCell ref="B1:I1"/>
    <mergeCell ref="C12:C14"/>
    <mergeCell ref="I12:R12"/>
    <mergeCell ref="B7:E7"/>
    <mergeCell ref="A10:B10"/>
    <mergeCell ref="D19:D20"/>
    <mergeCell ref="B17:B18"/>
    <mergeCell ref="C17:C18"/>
    <mergeCell ref="A17:A18"/>
    <mergeCell ref="B12:B14"/>
    <mergeCell ref="S12:S14"/>
    <mergeCell ref="E15:E16"/>
    <mergeCell ref="F15:F16"/>
    <mergeCell ref="E19:E20"/>
    <mergeCell ref="F19:F20"/>
    <mergeCell ref="N13:R13"/>
    <mergeCell ref="E17:E18"/>
    <mergeCell ref="F17:F18"/>
    <mergeCell ref="I13:M13"/>
    <mergeCell ref="E12:E14"/>
    <mergeCell ref="F12:F14"/>
    <mergeCell ref="G12:G14"/>
    <mergeCell ref="H12:H14"/>
    <mergeCell ref="A12:A14"/>
    <mergeCell ref="A19:A20"/>
    <mergeCell ref="B19:B20"/>
    <mergeCell ref="C19:C20"/>
    <mergeCell ref="A15:C16"/>
    <mergeCell ref="D12:D14"/>
    <mergeCell ref="D15:D16"/>
    <mergeCell ref="D17:D18"/>
    <mergeCell ref="F25:F26"/>
    <mergeCell ref="E29:E30"/>
    <mergeCell ref="E27:E28"/>
    <mergeCell ref="F27:F28"/>
    <mergeCell ref="D21:D22"/>
    <mergeCell ref="E21:E22"/>
    <mergeCell ref="F21:F22"/>
    <mergeCell ref="D29:D30"/>
    <mergeCell ref="D23:D24"/>
    <mergeCell ref="A31:A32"/>
    <mergeCell ref="B31:B32"/>
    <mergeCell ref="E31:E32"/>
    <mergeCell ref="F31:F32"/>
    <mergeCell ref="D31:D32"/>
    <mergeCell ref="B29:B30"/>
    <mergeCell ref="C29:C30"/>
    <mergeCell ref="E33:E34"/>
    <mergeCell ref="F33:F34"/>
    <mergeCell ref="D25:D26"/>
    <mergeCell ref="E25:E26"/>
    <mergeCell ref="A23:A24"/>
    <mergeCell ref="F23:F24"/>
    <mergeCell ref="B23:B24"/>
    <mergeCell ref="C23:C24"/>
    <mergeCell ref="F29:F30"/>
    <mergeCell ref="D27:D28"/>
    <mergeCell ref="A21:A22"/>
    <mergeCell ref="B21:B22"/>
    <mergeCell ref="C21:C22"/>
    <mergeCell ref="A27:A28"/>
    <mergeCell ref="B27:B28"/>
    <mergeCell ref="C27:C28"/>
    <mergeCell ref="E23:E24"/>
    <mergeCell ref="A33:A34"/>
    <mergeCell ref="B33:B34"/>
    <mergeCell ref="C33:C34"/>
    <mergeCell ref="D33:D34"/>
    <mergeCell ref="C25:C26"/>
    <mergeCell ref="A25:A26"/>
    <mergeCell ref="B25:B26"/>
    <mergeCell ref="A29:A30"/>
    <mergeCell ref="C31:C32"/>
  </mergeCells>
  <printOptions horizontalCentered="1"/>
  <pageMargins left="0.8661417322834646" right="0.8267716535433072" top="0.984251968503937" bottom="0.5118110236220472" header="0.1968503937007874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zoomScale="85" zoomScaleNormal="85" zoomScalePageLayoutView="0" workbookViewId="0" topLeftCell="A19">
      <selection activeCell="G40" sqref="G40"/>
    </sheetView>
  </sheetViews>
  <sheetFormatPr defaultColWidth="8.88671875" defaultRowHeight="13.5"/>
  <cols>
    <col min="1" max="1" width="6.6640625" style="0" customWidth="1"/>
    <col min="2" max="2" width="9.88671875" style="0" customWidth="1"/>
    <col min="3" max="3" width="17.3359375" style="0" customWidth="1"/>
    <col min="4" max="4" width="6.4453125" style="0" customWidth="1"/>
    <col min="5" max="5" width="6.21484375" style="0" customWidth="1"/>
    <col min="6" max="6" width="5.3359375" style="0" customWidth="1"/>
    <col min="7" max="7" width="6.4453125" style="0" customWidth="1"/>
    <col min="8" max="8" width="14.21484375" style="0" customWidth="1"/>
    <col min="9" max="9" width="11.3359375" style="0" customWidth="1"/>
    <col min="10" max="10" width="8.3359375" style="0" customWidth="1"/>
    <col min="11" max="11" width="5.99609375" style="0" customWidth="1"/>
    <col min="12" max="12" width="10.5546875" style="0" customWidth="1"/>
    <col min="13" max="13" width="12.4453125" style="0" customWidth="1"/>
    <col min="14" max="14" width="11.21484375" style="0" customWidth="1"/>
    <col min="15" max="15" width="9.99609375" style="0" customWidth="1"/>
    <col min="16" max="16" width="5.99609375" style="0" customWidth="1"/>
    <col min="17" max="17" width="8.6640625" style="0" customWidth="1"/>
    <col min="18" max="18" width="12.10546875" style="0" customWidth="1"/>
    <col min="19" max="19" width="15.10546875" style="0" customWidth="1"/>
  </cols>
  <sheetData>
    <row r="2" spans="1:19" ht="13.5">
      <c r="A2" s="3"/>
      <c r="B2" s="3"/>
      <c r="C2" s="3"/>
      <c r="D2" s="5"/>
      <c r="E2" s="5"/>
      <c r="F2" s="5"/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4" t="s">
        <v>19</v>
      </c>
    </row>
    <row r="3" spans="1:19" ht="21.75" customHeight="1">
      <c r="A3" s="48" t="s">
        <v>7</v>
      </c>
      <c r="B3" s="52" t="s">
        <v>65</v>
      </c>
      <c r="C3" s="52" t="s">
        <v>22</v>
      </c>
      <c r="D3" s="52" t="s">
        <v>20</v>
      </c>
      <c r="E3" s="52" t="s">
        <v>21</v>
      </c>
      <c r="F3" s="52" t="s">
        <v>3</v>
      </c>
      <c r="G3" s="52" t="s">
        <v>23</v>
      </c>
      <c r="H3" s="48" t="s">
        <v>4</v>
      </c>
      <c r="I3" s="44" t="s">
        <v>5</v>
      </c>
      <c r="J3" s="44"/>
      <c r="K3" s="44"/>
      <c r="L3" s="44"/>
      <c r="M3" s="44"/>
      <c r="N3" s="44"/>
      <c r="O3" s="44"/>
      <c r="P3" s="44"/>
      <c r="Q3" s="44"/>
      <c r="R3" s="44"/>
      <c r="S3" s="52" t="s">
        <v>63</v>
      </c>
    </row>
    <row r="4" spans="1:19" ht="21.75" customHeight="1">
      <c r="A4" s="53"/>
      <c r="B4" s="44"/>
      <c r="C4" s="44"/>
      <c r="D4" s="44"/>
      <c r="E4" s="44"/>
      <c r="F4" s="44"/>
      <c r="G4" s="44"/>
      <c r="H4" s="53"/>
      <c r="I4" s="44" t="s">
        <v>6</v>
      </c>
      <c r="J4" s="44"/>
      <c r="K4" s="44"/>
      <c r="L4" s="44"/>
      <c r="M4" s="44"/>
      <c r="N4" s="44" t="s">
        <v>61</v>
      </c>
      <c r="O4" s="44"/>
      <c r="P4" s="44"/>
      <c r="Q4" s="44"/>
      <c r="R4" s="44"/>
      <c r="S4" s="44"/>
    </row>
    <row r="5" spans="1:19" ht="21.75" customHeight="1">
      <c r="A5" s="47"/>
      <c r="B5" s="44"/>
      <c r="C5" s="44"/>
      <c r="D5" s="44"/>
      <c r="E5" s="44"/>
      <c r="F5" s="44"/>
      <c r="G5" s="44"/>
      <c r="H5" s="47"/>
      <c r="I5" s="14" t="s">
        <v>56</v>
      </c>
      <c r="J5" s="15" t="s">
        <v>36</v>
      </c>
      <c r="K5" s="15" t="s">
        <v>57</v>
      </c>
      <c r="L5" s="15" t="s">
        <v>58</v>
      </c>
      <c r="M5" s="14" t="s">
        <v>59</v>
      </c>
      <c r="N5" s="14" t="s">
        <v>60</v>
      </c>
      <c r="O5" s="15" t="s">
        <v>36</v>
      </c>
      <c r="P5" s="15" t="s">
        <v>57</v>
      </c>
      <c r="Q5" s="15" t="s">
        <v>58</v>
      </c>
      <c r="R5" s="14" t="s">
        <v>62</v>
      </c>
      <c r="S5" s="44"/>
    </row>
    <row r="6" spans="1:19" ht="21.75" customHeight="1">
      <c r="A6" s="44">
        <v>11</v>
      </c>
      <c r="B6" s="44">
        <v>40101715</v>
      </c>
      <c r="C6" s="44" t="s">
        <v>50</v>
      </c>
      <c r="D6" s="44" t="s">
        <v>17</v>
      </c>
      <c r="E6" s="45"/>
      <c r="F6" s="45">
        <v>11</v>
      </c>
      <c r="G6" s="16" t="s">
        <v>0</v>
      </c>
      <c r="H6" s="26">
        <v>7</v>
      </c>
      <c r="I6" s="27">
        <v>1</v>
      </c>
      <c r="J6" s="27">
        <v>0</v>
      </c>
      <c r="K6" s="27">
        <v>0</v>
      </c>
      <c r="L6" s="27">
        <v>0</v>
      </c>
      <c r="M6" s="18">
        <f aca="true" t="shared" si="0" ref="M6:M37">SUM(I6:L6)</f>
        <v>1</v>
      </c>
      <c r="N6" s="27">
        <v>0</v>
      </c>
      <c r="O6" s="27">
        <v>0</v>
      </c>
      <c r="P6" s="27">
        <v>0</v>
      </c>
      <c r="Q6" s="27">
        <v>0</v>
      </c>
      <c r="R6" s="21">
        <f aca="true" t="shared" si="1" ref="R6:R37">SUM(N6:Q6)</f>
        <v>0</v>
      </c>
      <c r="S6" s="21">
        <f aca="true" t="shared" si="2" ref="S6:S37">SUM(H6+M6)-R6</f>
        <v>8</v>
      </c>
    </row>
    <row r="7" spans="1:19" ht="21.75" customHeight="1">
      <c r="A7" s="44"/>
      <c r="B7" s="44"/>
      <c r="C7" s="44"/>
      <c r="D7" s="44"/>
      <c r="E7" s="44"/>
      <c r="F7" s="44"/>
      <c r="G7" s="19" t="s">
        <v>1</v>
      </c>
      <c r="H7" s="28">
        <v>72393240</v>
      </c>
      <c r="I7" s="22">
        <v>9558780</v>
      </c>
      <c r="J7" s="22">
        <v>0</v>
      </c>
      <c r="K7" s="22">
        <v>0</v>
      </c>
      <c r="L7" s="22">
        <v>0</v>
      </c>
      <c r="M7" s="22">
        <f t="shared" si="0"/>
        <v>9558780</v>
      </c>
      <c r="N7" s="22">
        <v>0</v>
      </c>
      <c r="O7" s="22">
        <v>0</v>
      </c>
      <c r="P7" s="22">
        <v>0</v>
      </c>
      <c r="Q7" s="22">
        <v>0</v>
      </c>
      <c r="R7" s="22">
        <f t="shared" si="1"/>
        <v>0</v>
      </c>
      <c r="S7" s="22">
        <f t="shared" si="2"/>
        <v>81952020</v>
      </c>
    </row>
    <row r="8" spans="1:19" ht="21.75" customHeight="1">
      <c r="A8" s="44">
        <v>12</v>
      </c>
      <c r="B8" s="44">
        <v>40101806</v>
      </c>
      <c r="C8" s="44" t="s">
        <v>51</v>
      </c>
      <c r="D8" s="44" t="s">
        <v>17</v>
      </c>
      <c r="E8" s="45"/>
      <c r="F8" s="45">
        <v>97</v>
      </c>
      <c r="G8" s="16" t="s">
        <v>0</v>
      </c>
      <c r="H8" s="17">
        <v>97</v>
      </c>
      <c r="I8" s="18">
        <v>0</v>
      </c>
      <c r="J8" s="18">
        <v>0</v>
      </c>
      <c r="K8" s="18">
        <v>0</v>
      </c>
      <c r="L8" s="18">
        <v>0</v>
      </c>
      <c r="M8" s="18">
        <f t="shared" si="0"/>
        <v>0</v>
      </c>
      <c r="N8" s="18">
        <v>0</v>
      </c>
      <c r="O8" s="18">
        <v>0</v>
      </c>
      <c r="P8" s="18">
        <v>0</v>
      </c>
      <c r="Q8" s="18">
        <v>0</v>
      </c>
      <c r="R8" s="21">
        <f t="shared" si="1"/>
        <v>0</v>
      </c>
      <c r="S8" s="21">
        <f t="shared" si="2"/>
        <v>97</v>
      </c>
    </row>
    <row r="9" spans="1:19" ht="21.75" customHeight="1">
      <c r="A9" s="44"/>
      <c r="B9" s="44"/>
      <c r="C9" s="44"/>
      <c r="D9" s="44"/>
      <c r="E9" s="44"/>
      <c r="F9" s="44"/>
      <c r="G9" s="19" t="s">
        <v>1</v>
      </c>
      <c r="H9" s="23">
        <v>164229200</v>
      </c>
      <c r="I9" s="24">
        <v>0</v>
      </c>
      <c r="J9" s="24">
        <v>0</v>
      </c>
      <c r="K9" s="24">
        <v>0</v>
      </c>
      <c r="L9" s="24">
        <v>0</v>
      </c>
      <c r="M9" s="22">
        <f t="shared" si="0"/>
        <v>0</v>
      </c>
      <c r="N9" s="24">
        <v>0</v>
      </c>
      <c r="O9" s="24">
        <v>0</v>
      </c>
      <c r="P9" s="24">
        <v>0</v>
      </c>
      <c r="Q9" s="24">
        <v>0</v>
      </c>
      <c r="R9" s="22">
        <f t="shared" si="1"/>
        <v>0</v>
      </c>
      <c r="S9" s="22">
        <f t="shared" si="2"/>
        <v>164229200</v>
      </c>
    </row>
    <row r="10" spans="1:19" ht="21.75" customHeight="1">
      <c r="A10" s="44">
        <v>13</v>
      </c>
      <c r="B10" s="46">
        <v>45111805</v>
      </c>
      <c r="C10" s="48" t="s">
        <v>10</v>
      </c>
      <c r="D10" s="46" t="s">
        <v>17</v>
      </c>
      <c r="E10" s="50"/>
      <c r="F10" s="50">
        <v>3</v>
      </c>
      <c r="G10" s="16" t="s">
        <v>0</v>
      </c>
      <c r="H10" s="17">
        <v>3</v>
      </c>
      <c r="I10" s="18">
        <v>0</v>
      </c>
      <c r="J10" s="18">
        <v>0</v>
      </c>
      <c r="K10" s="18">
        <v>0</v>
      </c>
      <c r="L10" s="18">
        <v>0</v>
      </c>
      <c r="M10" s="18">
        <f t="shared" si="0"/>
        <v>0</v>
      </c>
      <c r="N10" s="18">
        <v>0</v>
      </c>
      <c r="O10" s="18">
        <v>0</v>
      </c>
      <c r="P10" s="18">
        <v>0</v>
      </c>
      <c r="Q10" s="18">
        <v>0</v>
      </c>
      <c r="R10" s="21">
        <f t="shared" si="1"/>
        <v>0</v>
      </c>
      <c r="S10" s="21">
        <f t="shared" si="2"/>
        <v>3</v>
      </c>
    </row>
    <row r="11" spans="1:19" ht="21.75" customHeight="1">
      <c r="A11" s="44"/>
      <c r="B11" s="47"/>
      <c r="C11" s="49"/>
      <c r="D11" s="47"/>
      <c r="E11" s="51"/>
      <c r="F11" s="51"/>
      <c r="G11" s="19" t="s">
        <v>1</v>
      </c>
      <c r="H11" s="23">
        <v>46726000</v>
      </c>
      <c r="I11" s="22">
        <v>0</v>
      </c>
      <c r="J11" s="24">
        <v>0</v>
      </c>
      <c r="K11" s="24">
        <v>0</v>
      </c>
      <c r="L11" s="24">
        <v>0</v>
      </c>
      <c r="M11" s="22">
        <f t="shared" si="0"/>
        <v>0</v>
      </c>
      <c r="N11" s="24">
        <v>0</v>
      </c>
      <c r="O11" s="24">
        <v>0</v>
      </c>
      <c r="P11" s="24">
        <v>0</v>
      </c>
      <c r="Q11" s="24">
        <v>0</v>
      </c>
      <c r="R11" s="22">
        <f t="shared" si="1"/>
        <v>0</v>
      </c>
      <c r="S11" s="22">
        <f t="shared" si="2"/>
        <v>46726000</v>
      </c>
    </row>
    <row r="12" spans="1:19" ht="21.75" customHeight="1">
      <c r="A12" s="44">
        <v>14</v>
      </c>
      <c r="B12" s="46">
        <v>45111616</v>
      </c>
      <c r="C12" s="48" t="s">
        <v>11</v>
      </c>
      <c r="D12" s="46" t="s">
        <v>17</v>
      </c>
      <c r="E12" s="50"/>
      <c r="F12" s="50">
        <v>19</v>
      </c>
      <c r="G12" s="16" t="s">
        <v>0</v>
      </c>
      <c r="H12" s="17">
        <v>41</v>
      </c>
      <c r="I12" s="21">
        <v>3</v>
      </c>
      <c r="J12" s="18">
        <v>0</v>
      </c>
      <c r="K12" s="18">
        <v>0</v>
      </c>
      <c r="L12" s="18">
        <v>0</v>
      </c>
      <c r="M12" s="18">
        <f t="shared" si="0"/>
        <v>3</v>
      </c>
      <c r="N12" s="18">
        <v>0</v>
      </c>
      <c r="O12" s="18">
        <v>0</v>
      </c>
      <c r="P12" s="18">
        <v>0</v>
      </c>
      <c r="Q12" s="18">
        <v>0</v>
      </c>
      <c r="R12" s="21">
        <f t="shared" si="1"/>
        <v>0</v>
      </c>
      <c r="S12" s="21">
        <f t="shared" si="2"/>
        <v>44</v>
      </c>
    </row>
    <row r="13" spans="1:19" ht="21.75" customHeight="1">
      <c r="A13" s="44"/>
      <c r="B13" s="47"/>
      <c r="C13" s="49"/>
      <c r="D13" s="47"/>
      <c r="E13" s="51"/>
      <c r="F13" s="51"/>
      <c r="G13" s="19" t="s">
        <v>1</v>
      </c>
      <c r="H13" s="23">
        <v>175932720</v>
      </c>
      <c r="I13" s="22">
        <v>9747340</v>
      </c>
      <c r="J13" s="24">
        <v>0</v>
      </c>
      <c r="K13" s="24">
        <v>0</v>
      </c>
      <c r="L13" s="24">
        <v>0</v>
      </c>
      <c r="M13" s="22">
        <f t="shared" si="0"/>
        <v>9747340</v>
      </c>
      <c r="N13" s="24">
        <v>0</v>
      </c>
      <c r="O13" s="24">
        <v>0</v>
      </c>
      <c r="P13" s="24">
        <v>0</v>
      </c>
      <c r="Q13" s="24">
        <v>0</v>
      </c>
      <c r="R13" s="22">
        <f t="shared" si="1"/>
        <v>0</v>
      </c>
      <c r="S13" s="22">
        <f t="shared" si="2"/>
        <v>185680060</v>
      </c>
    </row>
    <row r="14" spans="1:19" ht="21.75" customHeight="1">
      <c r="A14" s="44">
        <v>15</v>
      </c>
      <c r="B14" s="46">
        <v>45121516</v>
      </c>
      <c r="C14" s="48" t="s">
        <v>54</v>
      </c>
      <c r="D14" s="46" t="s">
        <v>17</v>
      </c>
      <c r="E14" s="50"/>
      <c r="F14" s="50">
        <v>19</v>
      </c>
      <c r="G14" s="16" t="s">
        <v>0</v>
      </c>
      <c r="H14" s="17">
        <v>14</v>
      </c>
      <c r="I14" s="21">
        <v>1</v>
      </c>
      <c r="J14" s="18">
        <v>0</v>
      </c>
      <c r="K14" s="18">
        <v>0</v>
      </c>
      <c r="L14" s="18">
        <v>0</v>
      </c>
      <c r="M14" s="18">
        <f t="shared" si="0"/>
        <v>1</v>
      </c>
      <c r="N14" s="18">
        <v>0</v>
      </c>
      <c r="O14" s="18">
        <v>0</v>
      </c>
      <c r="P14" s="18">
        <v>0</v>
      </c>
      <c r="Q14" s="18">
        <v>0</v>
      </c>
      <c r="R14" s="21">
        <f t="shared" si="1"/>
        <v>0</v>
      </c>
      <c r="S14" s="21">
        <f t="shared" si="2"/>
        <v>15</v>
      </c>
    </row>
    <row r="15" spans="1:19" ht="21.75" customHeight="1">
      <c r="A15" s="44"/>
      <c r="B15" s="47"/>
      <c r="C15" s="49"/>
      <c r="D15" s="47"/>
      <c r="E15" s="51"/>
      <c r="F15" s="51"/>
      <c r="G15" s="19" t="s">
        <v>1</v>
      </c>
      <c r="H15" s="23">
        <v>185225000</v>
      </c>
      <c r="I15" s="22">
        <v>1325110</v>
      </c>
      <c r="J15" s="24">
        <v>0</v>
      </c>
      <c r="K15" s="24">
        <v>0</v>
      </c>
      <c r="L15" s="24">
        <v>0</v>
      </c>
      <c r="M15" s="22">
        <f t="shared" si="0"/>
        <v>1325110</v>
      </c>
      <c r="N15" s="24">
        <v>0</v>
      </c>
      <c r="O15" s="24">
        <v>0</v>
      </c>
      <c r="P15" s="24">
        <v>0</v>
      </c>
      <c r="Q15" s="24">
        <v>0</v>
      </c>
      <c r="R15" s="22">
        <f t="shared" si="1"/>
        <v>0</v>
      </c>
      <c r="S15" s="22">
        <f t="shared" si="2"/>
        <v>186550110</v>
      </c>
    </row>
    <row r="16" spans="1:19" ht="21.75" customHeight="1">
      <c r="A16" s="44">
        <v>16</v>
      </c>
      <c r="B16" s="44">
        <v>52161545</v>
      </c>
      <c r="C16" s="52" t="s">
        <v>12</v>
      </c>
      <c r="D16" s="44" t="s">
        <v>17</v>
      </c>
      <c r="E16" s="45"/>
      <c r="F16" s="45">
        <v>2</v>
      </c>
      <c r="G16" s="16" t="s">
        <v>0</v>
      </c>
      <c r="H16" s="17">
        <v>2</v>
      </c>
      <c r="I16" s="21">
        <v>0</v>
      </c>
      <c r="J16" s="18">
        <v>0</v>
      </c>
      <c r="K16" s="18">
        <v>0</v>
      </c>
      <c r="L16" s="18">
        <v>0</v>
      </c>
      <c r="M16" s="18">
        <f t="shared" si="0"/>
        <v>0</v>
      </c>
      <c r="N16" s="18">
        <v>0</v>
      </c>
      <c r="O16" s="18">
        <v>0</v>
      </c>
      <c r="P16" s="18">
        <v>0</v>
      </c>
      <c r="Q16" s="18">
        <v>0</v>
      </c>
      <c r="R16" s="21">
        <f t="shared" si="1"/>
        <v>0</v>
      </c>
      <c r="S16" s="21">
        <f t="shared" si="2"/>
        <v>2</v>
      </c>
    </row>
    <row r="17" spans="1:19" ht="21.75" customHeight="1">
      <c r="A17" s="44"/>
      <c r="B17" s="44"/>
      <c r="C17" s="44"/>
      <c r="D17" s="44"/>
      <c r="E17" s="44"/>
      <c r="F17" s="44"/>
      <c r="G17" s="19" t="s">
        <v>1</v>
      </c>
      <c r="H17" s="23">
        <v>4365000</v>
      </c>
      <c r="I17" s="22">
        <v>0</v>
      </c>
      <c r="J17" s="24">
        <v>0</v>
      </c>
      <c r="K17" s="24">
        <v>0</v>
      </c>
      <c r="L17" s="24">
        <v>0</v>
      </c>
      <c r="M17" s="22">
        <f t="shared" si="0"/>
        <v>0</v>
      </c>
      <c r="N17" s="24">
        <v>0</v>
      </c>
      <c r="O17" s="24">
        <v>0</v>
      </c>
      <c r="P17" s="24">
        <v>0</v>
      </c>
      <c r="Q17" s="24">
        <v>0</v>
      </c>
      <c r="R17" s="22">
        <f t="shared" si="1"/>
        <v>0</v>
      </c>
      <c r="S17" s="22">
        <f t="shared" si="2"/>
        <v>4365000</v>
      </c>
    </row>
    <row r="18" spans="1:19" ht="21.75" customHeight="1">
      <c r="A18" s="44">
        <v>17</v>
      </c>
      <c r="B18" s="44">
        <v>39121011</v>
      </c>
      <c r="C18" s="44" t="s">
        <v>49</v>
      </c>
      <c r="D18" s="44" t="s">
        <v>17</v>
      </c>
      <c r="E18" s="45"/>
      <c r="F18" s="45">
        <v>16</v>
      </c>
      <c r="G18" s="16" t="s">
        <v>0</v>
      </c>
      <c r="H18" s="17">
        <v>13</v>
      </c>
      <c r="I18" s="21">
        <v>2</v>
      </c>
      <c r="J18" s="18">
        <v>0</v>
      </c>
      <c r="K18" s="18">
        <v>0</v>
      </c>
      <c r="L18" s="18">
        <v>0</v>
      </c>
      <c r="M18" s="18">
        <f t="shared" si="0"/>
        <v>2</v>
      </c>
      <c r="N18" s="18">
        <v>0</v>
      </c>
      <c r="O18" s="18">
        <v>0</v>
      </c>
      <c r="P18" s="18">
        <v>0</v>
      </c>
      <c r="Q18" s="18">
        <v>0</v>
      </c>
      <c r="R18" s="21">
        <f t="shared" si="1"/>
        <v>0</v>
      </c>
      <c r="S18" s="21">
        <f t="shared" si="2"/>
        <v>15</v>
      </c>
    </row>
    <row r="19" spans="1:19" ht="21.75" customHeight="1">
      <c r="A19" s="44"/>
      <c r="B19" s="44"/>
      <c r="C19" s="44"/>
      <c r="D19" s="44"/>
      <c r="E19" s="44"/>
      <c r="F19" s="44"/>
      <c r="G19" s="19" t="s">
        <v>1</v>
      </c>
      <c r="H19" s="23">
        <v>61211000</v>
      </c>
      <c r="I19" s="22">
        <v>52241600</v>
      </c>
      <c r="J19" s="24">
        <v>0</v>
      </c>
      <c r="K19" s="24">
        <v>0</v>
      </c>
      <c r="L19" s="24">
        <v>0</v>
      </c>
      <c r="M19" s="22">
        <f t="shared" si="0"/>
        <v>52241600</v>
      </c>
      <c r="N19" s="24">
        <v>0</v>
      </c>
      <c r="O19" s="24">
        <v>0</v>
      </c>
      <c r="P19" s="24">
        <v>0</v>
      </c>
      <c r="Q19" s="24">
        <v>0</v>
      </c>
      <c r="R19" s="22">
        <f t="shared" si="1"/>
        <v>0</v>
      </c>
      <c r="S19" s="22">
        <f t="shared" si="2"/>
        <v>113452600</v>
      </c>
    </row>
    <row r="20" spans="1:19" ht="21.75" customHeight="1">
      <c r="A20" s="44">
        <v>21</v>
      </c>
      <c r="B20" s="52">
        <v>41115406</v>
      </c>
      <c r="C20" s="52" t="s">
        <v>16</v>
      </c>
      <c r="D20" s="44" t="s">
        <v>17</v>
      </c>
      <c r="E20" s="45"/>
      <c r="F20" s="45"/>
      <c r="G20" s="16" t="s">
        <v>0</v>
      </c>
      <c r="H20" s="17">
        <v>2</v>
      </c>
      <c r="I20" s="21">
        <v>0</v>
      </c>
      <c r="J20" s="18">
        <v>0</v>
      </c>
      <c r="K20" s="18">
        <v>0</v>
      </c>
      <c r="L20" s="18">
        <v>0</v>
      </c>
      <c r="M20" s="18">
        <f t="shared" si="0"/>
        <v>0</v>
      </c>
      <c r="N20" s="18">
        <v>0</v>
      </c>
      <c r="O20" s="18">
        <v>0</v>
      </c>
      <c r="P20" s="18">
        <v>0</v>
      </c>
      <c r="Q20" s="18">
        <v>0</v>
      </c>
      <c r="R20" s="21">
        <f t="shared" si="1"/>
        <v>0</v>
      </c>
      <c r="S20" s="21">
        <f t="shared" si="2"/>
        <v>2</v>
      </c>
    </row>
    <row r="21" spans="1:19" ht="21.75" customHeight="1">
      <c r="A21" s="44"/>
      <c r="B21" s="44"/>
      <c r="C21" s="44"/>
      <c r="D21" s="44"/>
      <c r="E21" s="44"/>
      <c r="F21" s="44"/>
      <c r="G21" s="19" t="s">
        <v>1</v>
      </c>
      <c r="H21" s="23">
        <v>182274000</v>
      </c>
      <c r="I21" s="22">
        <v>0</v>
      </c>
      <c r="J21" s="24">
        <v>0</v>
      </c>
      <c r="K21" s="24">
        <v>0</v>
      </c>
      <c r="L21" s="24">
        <v>0</v>
      </c>
      <c r="M21" s="22">
        <f t="shared" si="0"/>
        <v>0</v>
      </c>
      <c r="N21" s="24">
        <v>0</v>
      </c>
      <c r="O21" s="24">
        <v>0</v>
      </c>
      <c r="P21" s="24">
        <v>0</v>
      </c>
      <c r="Q21" s="24">
        <v>0</v>
      </c>
      <c r="R21" s="22">
        <f t="shared" si="1"/>
        <v>0</v>
      </c>
      <c r="S21" s="22">
        <f t="shared" si="2"/>
        <v>182274000</v>
      </c>
    </row>
    <row r="22" spans="1:19" ht="21.75" customHeight="1">
      <c r="A22" s="44">
        <v>22</v>
      </c>
      <c r="B22" s="44">
        <v>41104510</v>
      </c>
      <c r="C22" s="52" t="s">
        <v>13</v>
      </c>
      <c r="D22" s="44" t="s">
        <v>17</v>
      </c>
      <c r="E22" s="45"/>
      <c r="F22" s="45">
        <v>8</v>
      </c>
      <c r="G22" s="16" t="s">
        <v>0</v>
      </c>
      <c r="H22" s="17">
        <v>4</v>
      </c>
      <c r="I22" s="21">
        <v>1</v>
      </c>
      <c r="J22" s="18">
        <v>0</v>
      </c>
      <c r="K22" s="18">
        <v>0</v>
      </c>
      <c r="L22" s="18">
        <v>0</v>
      </c>
      <c r="M22" s="18">
        <f t="shared" si="0"/>
        <v>1</v>
      </c>
      <c r="N22" s="18">
        <v>0</v>
      </c>
      <c r="O22" s="18">
        <v>0</v>
      </c>
      <c r="P22" s="18">
        <v>0</v>
      </c>
      <c r="Q22" s="18">
        <v>0</v>
      </c>
      <c r="R22" s="21">
        <f t="shared" si="1"/>
        <v>0</v>
      </c>
      <c r="S22" s="21">
        <f t="shared" si="2"/>
        <v>5</v>
      </c>
    </row>
    <row r="23" spans="1:19" ht="21.75" customHeight="1">
      <c r="A23" s="44"/>
      <c r="B23" s="44"/>
      <c r="C23" s="44"/>
      <c r="D23" s="44"/>
      <c r="E23" s="44"/>
      <c r="F23" s="44"/>
      <c r="G23" s="19" t="s">
        <v>1</v>
      </c>
      <c r="H23" s="23">
        <v>13158000</v>
      </c>
      <c r="I23" s="22">
        <v>9926000</v>
      </c>
      <c r="J23" s="24">
        <v>0</v>
      </c>
      <c r="K23" s="24">
        <v>0</v>
      </c>
      <c r="L23" s="24">
        <v>0</v>
      </c>
      <c r="M23" s="22">
        <f t="shared" si="0"/>
        <v>9926000</v>
      </c>
      <c r="N23" s="24">
        <v>0</v>
      </c>
      <c r="O23" s="24">
        <v>0</v>
      </c>
      <c r="P23" s="24">
        <v>0</v>
      </c>
      <c r="Q23" s="24">
        <v>0</v>
      </c>
      <c r="R23" s="22">
        <f t="shared" si="1"/>
        <v>0</v>
      </c>
      <c r="S23" s="22">
        <f t="shared" si="2"/>
        <v>23084000</v>
      </c>
    </row>
    <row r="24" spans="1:19" ht="21.75" customHeight="1">
      <c r="A24" s="44">
        <v>23</v>
      </c>
      <c r="B24" s="44">
        <v>41103202</v>
      </c>
      <c r="C24" s="52" t="s">
        <v>53</v>
      </c>
      <c r="D24" s="44" t="s">
        <v>18</v>
      </c>
      <c r="E24" s="45"/>
      <c r="F24" s="45"/>
      <c r="G24" s="16" t="s">
        <v>0</v>
      </c>
      <c r="H24" s="17">
        <v>2</v>
      </c>
      <c r="I24" s="21">
        <v>0</v>
      </c>
      <c r="J24" s="18">
        <v>0</v>
      </c>
      <c r="K24" s="18">
        <v>0</v>
      </c>
      <c r="L24" s="18">
        <v>0</v>
      </c>
      <c r="M24" s="18">
        <f t="shared" si="0"/>
        <v>0</v>
      </c>
      <c r="N24" s="18">
        <v>0</v>
      </c>
      <c r="O24" s="18">
        <v>0</v>
      </c>
      <c r="P24" s="18">
        <v>0</v>
      </c>
      <c r="Q24" s="18">
        <v>0</v>
      </c>
      <c r="R24" s="21">
        <f t="shared" si="1"/>
        <v>0</v>
      </c>
      <c r="S24" s="21">
        <f t="shared" si="2"/>
        <v>2</v>
      </c>
    </row>
    <row r="25" spans="1:19" ht="21.75" customHeight="1">
      <c r="A25" s="44"/>
      <c r="B25" s="44"/>
      <c r="C25" s="44"/>
      <c r="D25" s="44"/>
      <c r="E25" s="44"/>
      <c r="F25" s="44"/>
      <c r="G25" s="19" t="s">
        <v>1</v>
      </c>
      <c r="H25" s="23">
        <v>34150000</v>
      </c>
      <c r="I25" s="22">
        <v>0</v>
      </c>
      <c r="J25" s="24">
        <v>0</v>
      </c>
      <c r="K25" s="24">
        <v>0</v>
      </c>
      <c r="L25" s="24">
        <v>0</v>
      </c>
      <c r="M25" s="22">
        <f t="shared" si="0"/>
        <v>0</v>
      </c>
      <c r="N25" s="24">
        <v>0</v>
      </c>
      <c r="O25" s="24">
        <v>0</v>
      </c>
      <c r="P25" s="24">
        <v>0</v>
      </c>
      <c r="Q25" s="24">
        <v>0</v>
      </c>
      <c r="R25" s="22">
        <f t="shared" si="1"/>
        <v>0</v>
      </c>
      <c r="S25" s="22">
        <f t="shared" si="2"/>
        <v>34150000</v>
      </c>
    </row>
    <row r="26" spans="1:19" ht="21.75" customHeight="1">
      <c r="A26" s="44">
        <v>24</v>
      </c>
      <c r="B26" s="44">
        <v>42281508</v>
      </c>
      <c r="C26" s="52" t="s">
        <v>66</v>
      </c>
      <c r="D26" s="44" t="s">
        <v>17</v>
      </c>
      <c r="E26" s="45"/>
      <c r="F26" s="45">
        <v>14</v>
      </c>
      <c r="G26" s="16" t="s">
        <v>0</v>
      </c>
      <c r="H26" s="17">
        <v>29</v>
      </c>
      <c r="I26" s="21">
        <v>1</v>
      </c>
      <c r="J26" s="18">
        <v>0</v>
      </c>
      <c r="K26" s="18">
        <v>0</v>
      </c>
      <c r="L26" s="18">
        <v>0</v>
      </c>
      <c r="M26" s="18">
        <f t="shared" si="0"/>
        <v>1</v>
      </c>
      <c r="N26" s="18">
        <v>0</v>
      </c>
      <c r="O26" s="18">
        <v>0</v>
      </c>
      <c r="P26" s="18">
        <v>0</v>
      </c>
      <c r="Q26" s="18">
        <v>0</v>
      </c>
      <c r="R26" s="21">
        <f t="shared" si="1"/>
        <v>0</v>
      </c>
      <c r="S26" s="21">
        <f t="shared" si="2"/>
        <v>30</v>
      </c>
    </row>
    <row r="27" spans="1:19" ht="21.75" customHeight="1">
      <c r="A27" s="44"/>
      <c r="B27" s="44"/>
      <c r="C27" s="44"/>
      <c r="D27" s="44"/>
      <c r="E27" s="44"/>
      <c r="F27" s="44"/>
      <c r="G27" s="19" t="s">
        <v>1</v>
      </c>
      <c r="H27" s="23">
        <v>83379000</v>
      </c>
      <c r="I27" s="22">
        <v>11843000</v>
      </c>
      <c r="J27" s="24">
        <v>0</v>
      </c>
      <c r="K27" s="24">
        <v>0</v>
      </c>
      <c r="L27" s="24">
        <v>0</v>
      </c>
      <c r="M27" s="22">
        <f t="shared" si="0"/>
        <v>11843000</v>
      </c>
      <c r="N27" s="24">
        <v>0</v>
      </c>
      <c r="O27" s="24">
        <v>0</v>
      </c>
      <c r="P27" s="24">
        <v>0</v>
      </c>
      <c r="Q27" s="24">
        <v>0</v>
      </c>
      <c r="R27" s="22">
        <f t="shared" si="1"/>
        <v>0</v>
      </c>
      <c r="S27" s="22">
        <f t="shared" si="2"/>
        <v>95222000</v>
      </c>
    </row>
    <row r="28" spans="1:19" ht="21.75" customHeight="1">
      <c r="A28" s="44">
        <v>26</v>
      </c>
      <c r="B28" s="44">
        <v>41111703</v>
      </c>
      <c r="C28" s="44" t="s">
        <v>14</v>
      </c>
      <c r="D28" s="44" t="s">
        <v>17</v>
      </c>
      <c r="E28" s="45"/>
      <c r="F28" s="45">
        <v>8</v>
      </c>
      <c r="G28" s="16" t="s">
        <v>0</v>
      </c>
      <c r="H28" s="17">
        <v>2</v>
      </c>
      <c r="I28" s="21">
        <v>0</v>
      </c>
      <c r="J28" s="18">
        <v>0</v>
      </c>
      <c r="K28" s="18">
        <v>0</v>
      </c>
      <c r="L28" s="18">
        <v>0</v>
      </c>
      <c r="M28" s="18">
        <f t="shared" si="0"/>
        <v>0</v>
      </c>
      <c r="N28" s="18">
        <v>0</v>
      </c>
      <c r="O28" s="18">
        <v>0</v>
      </c>
      <c r="P28" s="18">
        <v>0</v>
      </c>
      <c r="Q28" s="18">
        <v>0</v>
      </c>
      <c r="R28" s="21">
        <f t="shared" si="1"/>
        <v>0</v>
      </c>
      <c r="S28" s="21">
        <f t="shared" si="2"/>
        <v>2</v>
      </c>
    </row>
    <row r="29" spans="1:19" ht="21.75" customHeight="1">
      <c r="A29" s="44"/>
      <c r="B29" s="44"/>
      <c r="C29" s="44"/>
      <c r="D29" s="44"/>
      <c r="E29" s="44"/>
      <c r="F29" s="44"/>
      <c r="G29" s="19" t="s">
        <v>1</v>
      </c>
      <c r="H29" s="23">
        <v>4300000</v>
      </c>
      <c r="I29" s="22">
        <v>0</v>
      </c>
      <c r="J29" s="24">
        <v>0</v>
      </c>
      <c r="K29" s="24">
        <v>0</v>
      </c>
      <c r="L29" s="24">
        <v>0</v>
      </c>
      <c r="M29" s="22">
        <f t="shared" si="0"/>
        <v>0</v>
      </c>
      <c r="N29" s="24">
        <v>0</v>
      </c>
      <c r="O29" s="24">
        <v>0</v>
      </c>
      <c r="P29" s="24">
        <v>0</v>
      </c>
      <c r="Q29" s="24">
        <v>0</v>
      </c>
      <c r="R29" s="22">
        <f t="shared" si="1"/>
        <v>0</v>
      </c>
      <c r="S29" s="22">
        <f t="shared" si="2"/>
        <v>4300000</v>
      </c>
    </row>
    <row r="30" spans="1:19" ht="21.75" customHeight="1">
      <c r="A30" s="44">
        <v>28</v>
      </c>
      <c r="B30" s="44">
        <v>43211503</v>
      </c>
      <c r="C30" s="44" t="s">
        <v>15</v>
      </c>
      <c r="D30" s="44" t="s">
        <v>17</v>
      </c>
      <c r="E30" s="45"/>
      <c r="F30" s="45">
        <v>51</v>
      </c>
      <c r="G30" s="16" t="s">
        <v>0</v>
      </c>
      <c r="H30" s="17">
        <v>82</v>
      </c>
      <c r="I30" s="21">
        <v>2</v>
      </c>
      <c r="J30" s="18">
        <v>0</v>
      </c>
      <c r="K30" s="18">
        <v>0</v>
      </c>
      <c r="L30" s="18">
        <v>0</v>
      </c>
      <c r="M30" s="18">
        <f t="shared" si="0"/>
        <v>2</v>
      </c>
      <c r="N30" s="18">
        <v>0</v>
      </c>
      <c r="O30" s="18">
        <v>0</v>
      </c>
      <c r="P30" s="18">
        <v>0</v>
      </c>
      <c r="Q30" s="18">
        <v>0</v>
      </c>
      <c r="R30" s="21">
        <f t="shared" si="1"/>
        <v>0</v>
      </c>
      <c r="S30" s="21">
        <f t="shared" si="2"/>
        <v>84</v>
      </c>
    </row>
    <row r="31" spans="1:19" ht="21.75" customHeight="1">
      <c r="A31" s="44"/>
      <c r="B31" s="44"/>
      <c r="C31" s="44"/>
      <c r="D31" s="44"/>
      <c r="E31" s="44"/>
      <c r="F31" s="44"/>
      <c r="G31" s="19" t="s">
        <v>1</v>
      </c>
      <c r="H31" s="23">
        <v>189773300</v>
      </c>
      <c r="I31" s="22">
        <v>4837180</v>
      </c>
      <c r="J31" s="24">
        <v>0</v>
      </c>
      <c r="K31" s="24">
        <v>0</v>
      </c>
      <c r="L31" s="24">
        <v>0</v>
      </c>
      <c r="M31" s="22">
        <f t="shared" si="0"/>
        <v>4837180</v>
      </c>
      <c r="N31" s="24">
        <v>0</v>
      </c>
      <c r="O31" s="24">
        <v>0</v>
      </c>
      <c r="P31" s="24">
        <v>0</v>
      </c>
      <c r="Q31" s="24">
        <v>0</v>
      </c>
      <c r="R31" s="22">
        <f t="shared" si="1"/>
        <v>0</v>
      </c>
      <c r="S31" s="22">
        <f t="shared" si="2"/>
        <v>194610480</v>
      </c>
    </row>
    <row r="32" spans="1:19" ht="21.75" customHeight="1">
      <c r="A32" s="44">
        <v>29</v>
      </c>
      <c r="B32" s="44">
        <v>40101787</v>
      </c>
      <c r="C32" s="44" t="s">
        <v>52</v>
      </c>
      <c r="D32" s="44" t="s">
        <v>17</v>
      </c>
      <c r="E32" s="45"/>
      <c r="F32" s="45">
        <v>223</v>
      </c>
      <c r="G32" s="16" t="s">
        <v>0</v>
      </c>
      <c r="H32" s="17">
        <v>161</v>
      </c>
      <c r="I32" s="21">
        <v>56</v>
      </c>
      <c r="J32" s="18">
        <v>0</v>
      </c>
      <c r="K32" s="18">
        <v>0</v>
      </c>
      <c r="L32" s="18">
        <v>0</v>
      </c>
      <c r="M32" s="18">
        <f t="shared" si="0"/>
        <v>56</v>
      </c>
      <c r="N32" s="18">
        <v>0</v>
      </c>
      <c r="O32" s="18">
        <v>0</v>
      </c>
      <c r="P32" s="18">
        <v>0</v>
      </c>
      <c r="Q32" s="18">
        <v>0</v>
      </c>
      <c r="R32" s="21">
        <f t="shared" si="1"/>
        <v>0</v>
      </c>
      <c r="S32" s="21">
        <f t="shared" si="2"/>
        <v>217</v>
      </c>
    </row>
    <row r="33" spans="1:19" ht="21.75" customHeight="1">
      <c r="A33" s="44"/>
      <c r="B33" s="44"/>
      <c r="C33" s="44"/>
      <c r="D33" s="44"/>
      <c r="E33" s="44"/>
      <c r="F33" s="44"/>
      <c r="G33" s="19" t="s">
        <v>1</v>
      </c>
      <c r="H33" s="23">
        <v>608196100</v>
      </c>
      <c r="I33" s="22">
        <v>386005850</v>
      </c>
      <c r="J33" s="24">
        <v>0</v>
      </c>
      <c r="K33" s="24">
        <v>0</v>
      </c>
      <c r="L33" s="24">
        <v>0</v>
      </c>
      <c r="M33" s="22">
        <f t="shared" si="0"/>
        <v>386005850</v>
      </c>
      <c r="N33" s="24">
        <v>0</v>
      </c>
      <c r="O33" s="24">
        <v>0</v>
      </c>
      <c r="P33" s="24">
        <v>0</v>
      </c>
      <c r="Q33" s="24">
        <v>0</v>
      </c>
      <c r="R33" s="22">
        <f t="shared" si="1"/>
        <v>0</v>
      </c>
      <c r="S33" s="22">
        <f t="shared" si="2"/>
        <v>994201950</v>
      </c>
    </row>
    <row r="34" spans="1:19" ht="21.75" customHeight="1">
      <c r="A34" s="44">
        <v>30</v>
      </c>
      <c r="B34" s="46">
        <v>46171610</v>
      </c>
      <c r="C34" s="48" t="s">
        <v>55</v>
      </c>
      <c r="D34" s="46" t="s">
        <v>17</v>
      </c>
      <c r="E34" s="50"/>
      <c r="F34" s="50">
        <v>98</v>
      </c>
      <c r="G34" s="16" t="s">
        <v>0</v>
      </c>
      <c r="H34" s="17">
        <v>19</v>
      </c>
      <c r="I34" s="21">
        <v>57</v>
      </c>
      <c r="J34" s="18">
        <v>0</v>
      </c>
      <c r="K34" s="18">
        <v>0</v>
      </c>
      <c r="L34" s="18">
        <v>0</v>
      </c>
      <c r="M34" s="18">
        <f t="shared" si="0"/>
        <v>57</v>
      </c>
      <c r="N34" s="18">
        <v>0</v>
      </c>
      <c r="O34" s="18">
        <v>0</v>
      </c>
      <c r="P34" s="18">
        <v>0</v>
      </c>
      <c r="Q34" s="18">
        <v>0</v>
      </c>
      <c r="R34" s="21">
        <f t="shared" si="1"/>
        <v>0</v>
      </c>
      <c r="S34" s="21">
        <f t="shared" si="2"/>
        <v>76</v>
      </c>
    </row>
    <row r="35" spans="1:19" ht="21.75" customHeight="1">
      <c r="A35" s="44"/>
      <c r="B35" s="47"/>
      <c r="C35" s="49"/>
      <c r="D35" s="47"/>
      <c r="E35" s="51"/>
      <c r="F35" s="51"/>
      <c r="G35" s="19" t="s">
        <v>1</v>
      </c>
      <c r="H35" s="23">
        <v>95583000</v>
      </c>
      <c r="I35" s="22">
        <v>199597880</v>
      </c>
      <c r="J35" s="24">
        <v>0</v>
      </c>
      <c r="K35" s="24">
        <v>0</v>
      </c>
      <c r="L35" s="24">
        <v>0</v>
      </c>
      <c r="M35" s="22">
        <f t="shared" si="0"/>
        <v>199597880</v>
      </c>
      <c r="N35" s="24">
        <v>0</v>
      </c>
      <c r="O35" s="24">
        <v>0</v>
      </c>
      <c r="P35" s="24">
        <v>0</v>
      </c>
      <c r="Q35" s="24">
        <v>0</v>
      </c>
      <c r="R35" s="22">
        <f t="shared" si="1"/>
        <v>0</v>
      </c>
      <c r="S35" s="22">
        <f t="shared" si="2"/>
        <v>295180880</v>
      </c>
    </row>
    <row r="36" spans="1:19" ht="21.75" customHeight="1">
      <c r="A36" s="44">
        <v>31</v>
      </c>
      <c r="B36" s="44">
        <v>43211501</v>
      </c>
      <c r="C36" s="44" t="s">
        <v>64</v>
      </c>
      <c r="D36" s="44" t="s">
        <v>17</v>
      </c>
      <c r="E36" s="45"/>
      <c r="F36" s="45">
        <v>39</v>
      </c>
      <c r="G36" s="16" t="s">
        <v>0</v>
      </c>
      <c r="H36" s="17">
        <v>18</v>
      </c>
      <c r="I36" s="21">
        <v>3</v>
      </c>
      <c r="J36" s="18">
        <v>0</v>
      </c>
      <c r="K36" s="18">
        <v>0</v>
      </c>
      <c r="L36" s="18">
        <v>0</v>
      </c>
      <c r="M36" s="18">
        <f t="shared" si="0"/>
        <v>3</v>
      </c>
      <c r="N36" s="18">
        <v>0</v>
      </c>
      <c r="O36" s="18">
        <v>0</v>
      </c>
      <c r="P36" s="18">
        <v>0</v>
      </c>
      <c r="Q36" s="18">
        <v>0</v>
      </c>
      <c r="R36" s="21">
        <f t="shared" si="1"/>
        <v>0</v>
      </c>
      <c r="S36" s="21">
        <f t="shared" si="2"/>
        <v>21</v>
      </c>
    </row>
    <row r="37" spans="1:19" ht="21.75" customHeight="1">
      <c r="A37" s="44"/>
      <c r="B37" s="44"/>
      <c r="C37" s="44"/>
      <c r="D37" s="44"/>
      <c r="E37" s="44"/>
      <c r="F37" s="44"/>
      <c r="G37" s="19" t="s">
        <v>1</v>
      </c>
      <c r="H37" s="23">
        <v>835133230</v>
      </c>
      <c r="I37" s="22">
        <v>413650010</v>
      </c>
      <c r="J37" s="24">
        <v>0</v>
      </c>
      <c r="K37" s="24">
        <v>0</v>
      </c>
      <c r="L37" s="24">
        <v>0</v>
      </c>
      <c r="M37" s="22">
        <f t="shared" si="0"/>
        <v>413650010</v>
      </c>
      <c r="N37" s="24">
        <v>0</v>
      </c>
      <c r="O37" s="24">
        <v>0</v>
      </c>
      <c r="P37" s="24">
        <v>0</v>
      </c>
      <c r="Q37" s="24">
        <v>0</v>
      </c>
      <c r="R37" s="22">
        <f t="shared" si="1"/>
        <v>0</v>
      </c>
      <c r="S37" s="22">
        <f t="shared" si="2"/>
        <v>1248783240</v>
      </c>
    </row>
  </sheetData>
  <sheetProtection/>
  <mergeCells count="108">
    <mergeCell ref="G3:G5"/>
    <mergeCell ref="H3:H5"/>
    <mergeCell ref="I3:R3"/>
    <mergeCell ref="S3:S5"/>
    <mergeCell ref="I4:M4"/>
    <mergeCell ref="N4:R4"/>
    <mergeCell ref="A3:A5"/>
    <mergeCell ref="B3:B5"/>
    <mergeCell ref="C3:C5"/>
    <mergeCell ref="D3:D5"/>
    <mergeCell ref="E3:E5"/>
    <mergeCell ref="F3:F5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rintOptions/>
  <pageMargins left="0.88" right="0.8267716535433072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K8" sqref="K8"/>
    </sheetView>
  </sheetViews>
  <sheetFormatPr defaultColWidth="8.88671875" defaultRowHeight="13.5"/>
  <cols>
    <col min="1" max="2" width="8.88671875" style="1" customWidth="1"/>
    <col min="3" max="3" width="13.21484375" style="1" bestFit="1" customWidth="1"/>
    <col min="4" max="4" width="8.88671875" style="1" customWidth="1"/>
    <col min="5" max="5" width="13.21484375" style="1" bestFit="1" customWidth="1"/>
    <col min="6" max="6" width="8.88671875" style="1" customWidth="1"/>
    <col min="7" max="7" width="13.21484375" style="1" bestFit="1" customWidth="1"/>
    <col min="8" max="8" width="8.88671875" style="1" customWidth="1"/>
    <col min="9" max="9" width="13.21484375" style="1" bestFit="1" customWidth="1"/>
    <col min="10" max="10" width="8.88671875" style="1" customWidth="1"/>
    <col min="11" max="11" width="13.21484375" style="1" bestFit="1" customWidth="1"/>
  </cols>
  <sheetData>
    <row r="1" spans="1:3" ht="14.25">
      <c r="A1" s="64" t="s">
        <v>24</v>
      </c>
      <c r="B1" s="64"/>
      <c r="C1" s="64"/>
    </row>
    <row r="2" spans="10:11" ht="14.25">
      <c r="J2" s="65" t="s">
        <v>25</v>
      </c>
      <c r="K2" s="65"/>
    </row>
    <row r="3" spans="1:11" ht="41.25" customHeight="1">
      <c r="A3" s="68" t="s">
        <v>43</v>
      </c>
      <c r="B3" s="66" t="s">
        <v>26</v>
      </c>
      <c r="C3" s="67"/>
      <c r="D3" s="66" t="s">
        <v>27</v>
      </c>
      <c r="E3" s="72"/>
      <c r="F3" s="72"/>
      <c r="G3" s="72"/>
      <c r="H3" s="72"/>
      <c r="I3" s="67"/>
      <c r="J3" s="66" t="s">
        <v>28</v>
      </c>
      <c r="K3" s="67"/>
    </row>
    <row r="4" spans="1:11" ht="41.25" customHeight="1">
      <c r="A4" s="70"/>
      <c r="B4" s="68" t="s">
        <v>41</v>
      </c>
      <c r="C4" s="68" t="s">
        <v>42</v>
      </c>
      <c r="D4" s="66" t="s">
        <v>31</v>
      </c>
      <c r="E4" s="67"/>
      <c r="F4" s="66" t="s">
        <v>32</v>
      </c>
      <c r="G4" s="67"/>
      <c r="H4" s="66" t="s">
        <v>33</v>
      </c>
      <c r="I4" s="67"/>
      <c r="J4" s="68" t="s">
        <v>29</v>
      </c>
      <c r="K4" s="68" t="s">
        <v>30</v>
      </c>
    </row>
    <row r="5" spans="1:11" ht="41.25" customHeight="1">
      <c r="A5" s="69"/>
      <c r="B5" s="69"/>
      <c r="C5" s="69"/>
      <c r="D5" s="2" t="s">
        <v>29</v>
      </c>
      <c r="E5" s="2" t="s">
        <v>30</v>
      </c>
      <c r="F5" s="2" t="s">
        <v>29</v>
      </c>
      <c r="G5" s="2" t="s">
        <v>30</v>
      </c>
      <c r="H5" s="2" t="s">
        <v>29</v>
      </c>
      <c r="I5" s="2" t="s">
        <v>30</v>
      </c>
      <c r="J5" s="69"/>
      <c r="K5" s="69"/>
    </row>
    <row r="6" spans="1:11" ht="41.25" customHeight="1">
      <c r="A6" s="2" t="s">
        <v>34</v>
      </c>
      <c r="B6" s="2">
        <v>715</v>
      </c>
      <c r="C6" s="2">
        <f>SUM(C7:C10)</f>
        <v>7211751080</v>
      </c>
      <c r="D6" s="2">
        <f>SUM(D7:D10)</f>
        <v>143</v>
      </c>
      <c r="E6" s="2">
        <f>SUM(E7:E10)</f>
        <v>1457968550</v>
      </c>
      <c r="F6" s="2">
        <f>SUM(F7:F10)</f>
        <v>1</v>
      </c>
      <c r="G6" s="2">
        <f>SUM(G7:G10)</f>
        <v>1530000</v>
      </c>
      <c r="H6" s="2">
        <f>SUM(D6-F6)</f>
        <v>142</v>
      </c>
      <c r="I6" s="2">
        <f>SUM(E6-G6)</f>
        <v>1456438550</v>
      </c>
      <c r="J6" s="2">
        <f>SUM(B6+D6)-(F6)</f>
        <v>857</v>
      </c>
      <c r="K6" s="2">
        <f>SUM(C6+E6)-(G6)</f>
        <v>8668189630</v>
      </c>
    </row>
    <row r="7" spans="1:11" ht="41.25" customHeight="1">
      <c r="A7" s="2" t="s">
        <v>35</v>
      </c>
      <c r="B7" s="2">
        <v>715</v>
      </c>
      <c r="C7" s="2">
        <v>7211751080</v>
      </c>
      <c r="D7" s="2">
        <v>143</v>
      </c>
      <c r="E7" s="2">
        <v>1457968550</v>
      </c>
      <c r="F7" s="2">
        <v>1</v>
      </c>
      <c r="G7" s="2">
        <v>1530000</v>
      </c>
      <c r="H7" s="2">
        <f>D7-F7</f>
        <v>142</v>
      </c>
      <c r="I7" s="2">
        <f>E7-G7</f>
        <v>1456438550</v>
      </c>
      <c r="J7" s="2">
        <f>SUM(B7+D7)-(F7)</f>
        <v>857</v>
      </c>
      <c r="K7" s="2">
        <f>SUM(C7+E7)-(G7)</f>
        <v>8668189630</v>
      </c>
    </row>
    <row r="8" spans="1:11" ht="41.25" customHeight="1">
      <c r="A8" s="2" t="s">
        <v>36</v>
      </c>
      <c r="B8" s="2"/>
      <c r="C8" s="2"/>
      <c r="D8" s="2"/>
      <c r="E8" s="2" t="s">
        <v>69</v>
      </c>
      <c r="F8" s="2"/>
      <c r="G8" s="2"/>
      <c r="H8" s="2"/>
      <c r="I8" s="2"/>
      <c r="J8" s="2"/>
      <c r="K8" s="2"/>
    </row>
    <row r="9" spans="1:11" ht="41.25" customHeight="1">
      <c r="A9" s="2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1.25" customHeight="1">
      <c r="A10" s="2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5" ht="14.25">
      <c r="A11" s="71" t="s">
        <v>39</v>
      </c>
      <c r="B11" s="71"/>
      <c r="C11" s="71"/>
      <c r="D11" s="71"/>
      <c r="E11" s="71"/>
    </row>
  </sheetData>
  <sheetProtection/>
  <mergeCells count="14">
    <mergeCell ref="A3:A5"/>
    <mergeCell ref="A11:E11"/>
    <mergeCell ref="B3:C3"/>
    <mergeCell ref="D3:I3"/>
    <mergeCell ref="A1:C1"/>
    <mergeCell ref="J2:K2"/>
    <mergeCell ref="J3:K3"/>
    <mergeCell ref="J4:J5"/>
    <mergeCell ref="K4:K5"/>
    <mergeCell ref="B4:B5"/>
    <mergeCell ref="C4:C5"/>
    <mergeCell ref="D4:E4"/>
    <mergeCell ref="F4:G4"/>
    <mergeCell ref="H4:I4"/>
  </mergeCells>
  <printOptions horizontalCentered="1"/>
  <pageMargins left="1.141732283464567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2014-04-14T00:24:19Z</cp:lastPrinted>
  <dcterms:created xsi:type="dcterms:W3CDTF">2001-01-04T04:33:41Z</dcterms:created>
  <dcterms:modified xsi:type="dcterms:W3CDTF">2014-07-01T00:58:15Z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3C5710EC">
    <vt:lpwstr/>
  </property>
  <property fmtid="{D5CDD505-2E9C-101B-9397-08002B2CF9AE}" pid="110" name="IVID16F44373">
    <vt:lpwstr/>
  </property>
  <property fmtid="{D5CDD505-2E9C-101B-9397-08002B2CF9AE}" pid="111" name="IVID44F14F6">
    <vt:lpwstr/>
  </property>
  <property fmtid="{D5CDD505-2E9C-101B-9397-08002B2CF9AE}" pid="112" name="IVID3C1C1DFD">
    <vt:lpwstr/>
  </property>
  <property fmtid="{D5CDD505-2E9C-101B-9397-08002B2CF9AE}" pid="113" name="IVID2169180B">
    <vt:lpwstr/>
  </property>
  <property fmtid="{D5CDD505-2E9C-101B-9397-08002B2CF9AE}" pid="114" name="IVID3B3714D9">
    <vt:lpwstr/>
  </property>
  <property fmtid="{D5CDD505-2E9C-101B-9397-08002B2CF9AE}" pid="115" name="IVID2C7117F2">
    <vt:lpwstr/>
  </property>
  <property fmtid="{D5CDD505-2E9C-101B-9397-08002B2CF9AE}" pid="116" name="IVID1B780FF3">
    <vt:lpwstr/>
  </property>
  <property fmtid="{D5CDD505-2E9C-101B-9397-08002B2CF9AE}" pid="117" name="IVID2B3F11FE">
    <vt:lpwstr/>
  </property>
  <property fmtid="{D5CDD505-2E9C-101B-9397-08002B2CF9AE}" pid="118" name="IVID215117D4">
    <vt:lpwstr/>
  </property>
  <property fmtid="{D5CDD505-2E9C-101B-9397-08002B2CF9AE}" pid="119" name="IVID142211F6">
    <vt:lpwstr/>
  </property>
  <property fmtid="{D5CDD505-2E9C-101B-9397-08002B2CF9AE}" pid="120" name="IVID192614E6">
    <vt:lpwstr/>
  </property>
  <property fmtid="{D5CDD505-2E9C-101B-9397-08002B2CF9AE}" pid="121" name="IVID1C6310DA">
    <vt:lpwstr/>
  </property>
  <property fmtid="{D5CDD505-2E9C-101B-9397-08002B2CF9AE}" pid="122" name="IVID3F791602">
    <vt:lpwstr/>
  </property>
</Properties>
</file>